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30" windowWidth="11700" windowHeight="7920" tabRatio="945" firstSheet="8" activeTab="11"/>
  </bookViews>
  <sheets>
    <sheet name="附表" sheetId="1" r:id="rId1"/>
    <sheet name="汇总表 " sheetId="2" r:id="rId2"/>
    <sheet name="(附表1-1)（就业再就业)" sheetId="3" r:id="rId3"/>
    <sheet name="（附表1-2）(农牧民转移就业)   " sheetId="4" r:id="rId4"/>
    <sheet name="（附表2-1）（城镇职工基本养老)   " sheetId="5" r:id="rId5"/>
    <sheet name="（附表2-2）（城乡居民基本养老)" sheetId="6" r:id="rId6"/>
    <sheet name="（附表2-3）（工伤、失业)  " sheetId="7" r:id="rId7"/>
    <sheet name="（附表2-4）（基金征缴收入) " sheetId="8" r:id="rId8"/>
    <sheet name="(附表3-1）高技能人才" sheetId="9" r:id="rId9"/>
    <sheet name="（附表3-2）高技能人才" sheetId="10" r:id="rId10"/>
    <sheet name="（附表4-1）劳动关系协调" sheetId="11" r:id="rId11"/>
    <sheet name="（附表5-1）（社会保障卡)" sheetId="12" r:id="rId12"/>
  </sheets>
  <definedNames>
    <definedName name="_Toc177869278" localSheetId="6">'（附表2-3）（工伤、失业)  '!#REF!</definedName>
  </definedNames>
  <calcPr fullCalcOnLoad="1"/>
</workbook>
</file>

<file path=xl/comments2.xml><?xml version="1.0" encoding="utf-8"?>
<comments xmlns="http://schemas.openxmlformats.org/spreadsheetml/2006/main">
  <authors>
    <author>作者</author>
  </authors>
  <commentList>
    <comment ref="G21" authorId="0">
      <text>
        <r>
          <rPr>
            <b/>
            <sz val="9"/>
            <rFont val="宋体"/>
            <family val="0"/>
          </rPr>
          <t>季度数据</t>
        </r>
      </text>
    </comment>
  </commentList>
</comments>
</file>

<file path=xl/sharedStrings.xml><?xml version="1.0" encoding="utf-8"?>
<sst xmlns="http://schemas.openxmlformats.org/spreadsheetml/2006/main" count="642" uniqueCount="286">
  <si>
    <t>累计新增就业人数</t>
  </si>
  <si>
    <t>完成计划比例</t>
  </si>
  <si>
    <t>合  计</t>
  </si>
  <si>
    <t>呼和浩特市</t>
  </si>
  <si>
    <t>包头市</t>
  </si>
  <si>
    <t>呼伦贝尔市</t>
  </si>
  <si>
    <t>兴安盟</t>
  </si>
  <si>
    <t>通辽市</t>
  </si>
  <si>
    <t>赤峰市</t>
  </si>
  <si>
    <t>锡林郭勒盟</t>
  </si>
  <si>
    <t>乌兰察布市</t>
  </si>
  <si>
    <t>鄂尔多斯市</t>
  </si>
  <si>
    <t>巴彦淖尔市</t>
  </si>
  <si>
    <t>乌海市</t>
  </si>
  <si>
    <t>阿拉善盟</t>
  </si>
  <si>
    <t>满洲里市</t>
  </si>
  <si>
    <t>二连浩特市</t>
  </si>
  <si>
    <t>―</t>
  </si>
  <si>
    <t>盟  市</t>
  </si>
  <si>
    <t>参加城镇职工基本养老保险人数</t>
  </si>
  <si>
    <t>城镇职工基本养老保险完成计划比例</t>
  </si>
  <si>
    <t>其中：企业职工</t>
  </si>
  <si>
    <t>机关事业单位职工</t>
  </si>
  <si>
    <t>合   计</t>
  </si>
  <si>
    <t>自治区本级</t>
  </si>
  <si>
    <t>盟市</t>
  </si>
  <si>
    <t>参加城乡居民基本养老保险人数</t>
  </si>
  <si>
    <t>工伤保险完成计划情况</t>
  </si>
  <si>
    <t>当年计划人数</t>
  </si>
  <si>
    <t>参保人数</t>
  </si>
  <si>
    <t>完成比例</t>
  </si>
  <si>
    <t>累计领取失业金人数</t>
  </si>
  <si>
    <t>锡林郭勒盟</t>
  </si>
  <si>
    <t>呼和浩特市</t>
  </si>
  <si>
    <t>阿拉善盟</t>
  </si>
  <si>
    <t>呼和浩特市</t>
  </si>
  <si>
    <t>锡林郭勒盟</t>
  </si>
  <si>
    <t>—</t>
  </si>
  <si>
    <t>参加城镇职工基本养老保险人数计划</t>
  </si>
  <si>
    <t>待遇领取人数</t>
  </si>
  <si>
    <t>单  位</t>
  </si>
  <si>
    <t>失业人员再就业人数</t>
  </si>
  <si>
    <t>就业困难人员就业人数</t>
  </si>
  <si>
    <t>城镇登记失业率计划（%）</t>
  </si>
  <si>
    <t>累计再就业人数</t>
  </si>
  <si>
    <t>总  计</t>
  </si>
  <si>
    <t>农牧民转移就业人数</t>
  </si>
  <si>
    <t>全年
计划</t>
  </si>
  <si>
    <t>实际转移就业人数</t>
  </si>
  <si>
    <t>其中：转移6个月以上</t>
  </si>
  <si>
    <t xml:space="preserve"> 备注： 乌海市、满洲里市、二连浩特市均无农村牧区户籍人口。</t>
  </si>
  <si>
    <t>合计</t>
  </si>
  <si>
    <t>内容</t>
  </si>
  <si>
    <t>实际参保</t>
  </si>
  <si>
    <t>地区</t>
  </si>
  <si>
    <t>人数</t>
  </si>
  <si>
    <t>二连市</t>
  </si>
  <si>
    <t>本级</t>
  </si>
  <si>
    <t>累计领取失业金</t>
  </si>
  <si>
    <t>人数合计</t>
  </si>
  <si>
    <t>上年结转</t>
  </si>
  <si>
    <t>失业保险完成计划情况</t>
  </si>
  <si>
    <t>—</t>
  </si>
  <si>
    <t>单位：人、%</t>
  </si>
  <si>
    <t>工伤</t>
  </si>
  <si>
    <t>合计</t>
  </si>
  <si>
    <t>呼和浩特市</t>
  </si>
  <si>
    <t>包头市</t>
  </si>
  <si>
    <t>乌海市</t>
  </si>
  <si>
    <t>赤峰市</t>
  </si>
  <si>
    <t>通辽市</t>
  </si>
  <si>
    <t>鄂尔多斯市</t>
  </si>
  <si>
    <t>呼伦贝尔市</t>
  </si>
  <si>
    <t>巴彦淖尔市</t>
  </si>
  <si>
    <t>乌兰察布市</t>
  </si>
  <si>
    <t>兴安盟</t>
  </si>
  <si>
    <t>锡林郭勒盟</t>
  </si>
  <si>
    <t>阿拉善盟</t>
  </si>
  <si>
    <t>满洲里市</t>
  </si>
  <si>
    <t>盟  市</t>
  </si>
  <si>
    <t>新增高技能人才人数计划</t>
  </si>
  <si>
    <t>新增高技能人才完成计划比例</t>
  </si>
  <si>
    <t>其中：技师和高级技师计划</t>
  </si>
  <si>
    <t>其中：技师和高级技师完成计划比例</t>
  </si>
  <si>
    <t>单位：万人、%</t>
  </si>
  <si>
    <t>二连浩特</t>
  </si>
  <si>
    <t>锡盟</t>
  </si>
  <si>
    <t>满州里市</t>
  </si>
  <si>
    <r>
      <t>单位:人、</t>
    </r>
    <r>
      <rPr>
        <b/>
        <sz val="11"/>
        <rFont val="宋体"/>
        <family val="0"/>
      </rPr>
      <t>%</t>
    </r>
  </si>
  <si>
    <t>参保人数</t>
  </si>
  <si>
    <t>完成比例</t>
  </si>
  <si>
    <t>技工院校招生人数</t>
  </si>
  <si>
    <t>开展新型学徒制培训人数</t>
  </si>
  <si>
    <t>新开工工程项目参保率</t>
  </si>
  <si>
    <t>当年计划</t>
  </si>
  <si>
    <t>完成数</t>
  </si>
  <si>
    <t>单位：%</t>
  </si>
  <si>
    <t>盟市</t>
  </si>
  <si>
    <t>劳动保障检查举报投诉案件结案率</t>
  </si>
  <si>
    <t>合  计</t>
  </si>
  <si>
    <t>呼和浩特市</t>
  </si>
  <si>
    <t>包头市</t>
  </si>
  <si>
    <t>呼伦贝尔市</t>
  </si>
  <si>
    <t>兴安盟</t>
  </si>
  <si>
    <t>通辽市</t>
  </si>
  <si>
    <t>乌兰察布市</t>
  </si>
  <si>
    <t>鄂尔多斯市</t>
  </si>
  <si>
    <t>巴彦淖尔市</t>
  </si>
  <si>
    <t>阿拉善盟</t>
  </si>
  <si>
    <t>满洲里市</t>
  </si>
  <si>
    <t>二连浩特市</t>
  </si>
  <si>
    <t>自治区本级</t>
  </si>
  <si>
    <t>计划数</t>
  </si>
  <si>
    <t>完成数</t>
  </si>
  <si>
    <t>—</t>
  </si>
  <si>
    <t>计划数</t>
  </si>
  <si>
    <t>完成数</t>
  </si>
  <si>
    <t>计划数</t>
  </si>
  <si>
    <t>完成数</t>
  </si>
  <si>
    <t>完成比例</t>
  </si>
  <si>
    <t>单位：人、%</t>
  </si>
  <si>
    <t>自治区本级</t>
  </si>
  <si>
    <t>人才队伍建设</t>
  </si>
  <si>
    <t>新增高技能人才人数</t>
  </si>
  <si>
    <t>其中：技师和高级技师</t>
  </si>
  <si>
    <t>%</t>
  </si>
  <si>
    <t>单位：万人、%</t>
  </si>
  <si>
    <t>拖欠农牧民工工资举报投诉案件结案率</t>
  </si>
  <si>
    <t>和林县</t>
  </si>
  <si>
    <t>托克托县</t>
  </si>
  <si>
    <t>土右旗</t>
  </si>
  <si>
    <t>固阳县</t>
  </si>
  <si>
    <t>阿荣旗</t>
  </si>
  <si>
    <t>新巴尔虎左旗</t>
  </si>
  <si>
    <t>阿尔山市</t>
  </si>
  <si>
    <t>科右前旗</t>
  </si>
  <si>
    <t>开鲁县</t>
  </si>
  <si>
    <t>霍林郭勒市</t>
  </si>
  <si>
    <t>宁城县</t>
  </si>
  <si>
    <t>喀喇沁旗</t>
  </si>
  <si>
    <t>多伦县</t>
  </si>
  <si>
    <t>察右前旗</t>
  </si>
  <si>
    <t>丰镇市</t>
  </si>
  <si>
    <t>达拉特旗</t>
  </si>
  <si>
    <t>乌审旗</t>
  </si>
  <si>
    <t>杭锦后旗</t>
  </si>
  <si>
    <t>乌拉特前旗</t>
  </si>
  <si>
    <t>海勃湾区</t>
  </si>
  <si>
    <t>额济纳旗</t>
  </si>
  <si>
    <t>乌兰察布市</t>
  </si>
  <si>
    <t>劳动人事争议调解成功率</t>
  </si>
  <si>
    <t>劳动人事争议仲裁结案率</t>
  </si>
  <si>
    <t>锡林郭勒盟</t>
  </si>
  <si>
    <t>包  头  市</t>
  </si>
  <si>
    <t>兴  安  盟</t>
  </si>
  <si>
    <t>通  辽  市</t>
  </si>
  <si>
    <t>赤  峰  市</t>
  </si>
  <si>
    <t>乌  海  市</t>
  </si>
  <si>
    <t>阿 拉 善 盟</t>
  </si>
  <si>
    <t>满 洲 里 市</t>
  </si>
  <si>
    <t>—</t>
  </si>
  <si>
    <t>人社政务服务好评率</t>
  </si>
  <si>
    <t>社会保障卡持卡人数</t>
  </si>
  <si>
    <t>开展补贴性职业技能培训人数         （不含部门行业数和以工代训数）</t>
  </si>
  <si>
    <t>其中：技师和高级技师</t>
  </si>
  <si>
    <t>基金征缴收入</t>
  </si>
  <si>
    <t>预算数</t>
  </si>
  <si>
    <r>
      <t>本期城镇登记失业率（</t>
    </r>
    <r>
      <rPr>
        <b/>
        <sz val="11"/>
        <rFont val="Times New Roman"/>
        <family val="1"/>
      </rPr>
      <t>%</t>
    </r>
    <r>
      <rPr>
        <b/>
        <sz val="11"/>
        <rFont val="宋体"/>
        <family val="0"/>
      </rPr>
      <t>）</t>
    </r>
  </si>
  <si>
    <r>
      <t>全年</t>
    </r>
    <r>
      <rPr>
        <b/>
        <sz val="11"/>
        <rFont val="Times New Roman"/>
        <family val="1"/>
      </rPr>
      <t xml:space="preserve">             </t>
    </r>
    <r>
      <rPr>
        <b/>
        <sz val="11"/>
        <rFont val="宋体"/>
        <family val="0"/>
      </rPr>
      <t>计划</t>
    </r>
  </si>
  <si>
    <r>
      <t>全年</t>
    </r>
    <r>
      <rPr>
        <b/>
        <sz val="11"/>
        <rFont val="Times New Roman"/>
        <family val="1"/>
      </rPr>
      <t xml:space="preserve">           </t>
    </r>
    <r>
      <rPr>
        <b/>
        <sz val="11"/>
        <rFont val="宋体"/>
        <family val="0"/>
      </rPr>
      <t>计划</t>
    </r>
  </si>
  <si>
    <t>新增高技能人才</t>
  </si>
  <si>
    <t>序号</t>
  </si>
  <si>
    <t>指标名称</t>
  </si>
  <si>
    <t>单位</t>
  </si>
  <si>
    <t>2020年底实际</t>
  </si>
  <si>
    <t>国家2021年计划</t>
  </si>
  <si>
    <r>
      <t>自治区202</t>
    </r>
    <r>
      <rPr>
        <b/>
        <sz val="16"/>
        <rFont val="宋体"/>
        <family val="0"/>
      </rPr>
      <t>1</t>
    </r>
    <r>
      <rPr>
        <b/>
        <sz val="16"/>
        <rFont val="宋体"/>
        <family val="0"/>
      </rPr>
      <t>年计划</t>
    </r>
  </si>
  <si>
    <r>
      <t>20</t>
    </r>
    <r>
      <rPr>
        <b/>
        <sz val="16"/>
        <rFont val="宋体"/>
        <family val="0"/>
      </rPr>
      <t>20</t>
    </r>
    <r>
      <rPr>
        <b/>
        <sz val="16"/>
        <rFont val="宋体"/>
        <family val="0"/>
      </rPr>
      <t>年1</t>
    </r>
    <r>
      <rPr>
        <b/>
        <sz val="16"/>
        <rFont val="宋体"/>
        <family val="0"/>
      </rPr>
      <t>月完成自治区计划比例</t>
    </r>
  </si>
  <si>
    <t>同比增减（+/-)%</t>
  </si>
  <si>
    <t>按照增量口径计算完成比例</t>
  </si>
  <si>
    <t>一</t>
  </si>
  <si>
    <t>就业</t>
  </si>
  <si>
    <t>城镇新增就业人数</t>
  </si>
  <si>
    <t>万人</t>
  </si>
  <si>
    <t>—</t>
  </si>
  <si>
    <t>城镇失业人员再就业人数</t>
  </si>
  <si>
    <t>就业困难人员就业人数</t>
  </si>
  <si>
    <t>城镇登记失业率</t>
  </si>
  <si>
    <t>%</t>
  </si>
  <si>
    <t>农牧民转移就业人数</t>
  </si>
  <si>
    <t>其中：转移6个月以上</t>
  </si>
  <si>
    <t>高校毕业生就业人数</t>
  </si>
  <si>
    <t>二</t>
  </si>
  <si>
    <t>社会保险</t>
  </si>
  <si>
    <t>比2019年底增加（万人）</t>
  </si>
  <si>
    <t>（一）</t>
  </si>
  <si>
    <t>参保人数</t>
  </si>
  <si>
    <t xml:space="preserve">  </t>
  </si>
  <si>
    <t>参加城镇职工基本养老保险人数</t>
  </si>
  <si>
    <t>万人</t>
  </si>
  <si>
    <t>(1)执行企业制度职工人数</t>
  </si>
  <si>
    <t>(2)执行机关事业制度职工人数</t>
  </si>
  <si>
    <t>参加城乡居民基本养老保险人数</t>
  </si>
  <si>
    <t xml:space="preserve">参加失业保险人数              </t>
  </si>
  <si>
    <t>参加工伤保险人数</t>
  </si>
  <si>
    <t>（二）</t>
  </si>
  <si>
    <t>基金征缴收入</t>
  </si>
  <si>
    <t>预算数</t>
  </si>
  <si>
    <t>同比增长（%）</t>
  </si>
  <si>
    <t xml:space="preserve">企业职工基本养老保险           </t>
  </si>
  <si>
    <t>亿元</t>
  </si>
  <si>
    <r>
      <t>失业保险</t>
    </r>
    <r>
      <rPr>
        <b/>
        <sz val="16"/>
        <rFont val="宋体"/>
        <family val="0"/>
      </rPr>
      <t xml:space="preserve"> </t>
    </r>
    <r>
      <rPr>
        <b/>
        <sz val="16"/>
        <rFont val="宋体"/>
        <family val="0"/>
      </rPr>
      <t xml:space="preserve">                   </t>
    </r>
  </si>
  <si>
    <t xml:space="preserve">工伤保险                       </t>
  </si>
  <si>
    <t>小计</t>
  </si>
  <si>
    <t>—</t>
  </si>
  <si>
    <t>三</t>
  </si>
  <si>
    <t>同比增长（%）</t>
  </si>
  <si>
    <r>
      <t xml:space="preserve">技工院校招生人数                </t>
    </r>
    <r>
      <rPr>
        <b/>
        <sz val="16"/>
        <rFont val="宋体"/>
        <family val="0"/>
      </rPr>
      <t xml:space="preserve">       </t>
    </r>
  </si>
  <si>
    <t>人</t>
  </si>
  <si>
    <r>
      <t>开展补贴性职业技能培训人数</t>
    </r>
  </si>
  <si>
    <t>万人次</t>
  </si>
  <si>
    <t>—</t>
  </si>
  <si>
    <r>
      <t xml:space="preserve">开展新型学徒制培训              </t>
    </r>
    <r>
      <rPr>
        <sz val="16"/>
        <rFont val="宋体"/>
        <family val="0"/>
      </rPr>
      <t xml:space="preserve">                        </t>
    </r>
  </si>
  <si>
    <t>人</t>
  </si>
  <si>
    <t>四</t>
  </si>
  <si>
    <t>劳动关系协调</t>
  </si>
  <si>
    <t>%</t>
  </si>
  <si>
    <t>五</t>
  </si>
  <si>
    <t>能力建设</t>
  </si>
  <si>
    <t>比2019年底增加（万人）</t>
  </si>
  <si>
    <t>社会保障卡持卡人数</t>
  </si>
  <si>
    <t>万人</t>
  </si>
  <si>
    <r>
      <t>注：社会保险扩面计划和社会保障卡计划完成比例按照增量口径计算公式，即：完成比例=（月底实际人数-20</t>
    </r>
    <r>
      <rPr>
        <b/>
        <sz val="14"/>
        <rFont val="宋体"/>
        <family val="0"/>
      </rPr>
      <t>20</t>
    </r>
    <r>
      <rPr>
        <b/>
        <sz val="14"/>
        <rFont val="宋体"/>
        <family val="0"/>
      </rPr>
      <t>年底实际人数）/（202</t>
    </r>
    <r>
      <rPr>
        <b/>
        <sz val="14"/>
        <rFont val="宋体"/>
        <family val="0"/>
      </rPr>
      <t>1</t>
    </r>
    <r>
      <rPr>
        <b/>
        <sz val="14"/>
        <rFont val="宋体"/>
        <family val="0"/>
      </rPr>
      <t>年计划人数-20</t>
    </r>
    <r>
      <rPr>
        <b/>
        <sz val="14"/>
        <rFont val="宋体"/>
        <family val="0"/>
      </rPr>
      <t>20</t>
    </r>
    <r>
      <rPr>
        <b/>
        <sz val="14"/>
        <rFont val="宋体"/>
        <family val="0"/>
      </rPr>
      <t>年底实际人数）×100%</t>
    </r>
    <r>
      <rPr>
        <b/>
        <sz val="14"/>
        <rFont val="宋体"/>
        <family val="0"/>
      </rPr>
      <t xml:space="preserve">
</t>
    </r>
  </si>
  <si>
    <r>
      <t xml:space="preserve">19.24      </t>
    </r>
    <r>
      <rPr>
        <b/>
        <sz val="14"/>
        <rFont val="宋体"/>
        <family val="0"/>
      </rPr>
      <t>（不含行业部门数和以工代训数）</t>
    </r>
  </si>
  <si>
    <t>单位：亿元、%</t>
  </si>
  <si>
    <t>企业职工基本养老保险</t>
  </si>
  <si>
    <t>工伤保险</t>
  </si>
  <si>
    <t>失业保险</t>
  </si>
  <si>
    <t>呼伦贝尔市</t>
  </si>
  <si>
    <t>兴安盟</t>
  </si>
  <si>
    <t>通辽市</t>
  </si>
  <si>
    <t>赤峰市</t>
  </si>
  <si>
    <t>锡林郭勒盟</t>
  </si>
  <si>
    <t>乌兰察布市</t>
  </si>
  <si>
    <t>鄂尔多斯市</t>
  </si>
  <si>
    <t>巴彦淖尔市</t>
  </si>
  <si>
    <t>乌海市</t>
  </si>
  <si>
    <t>阿拉善盟</t>
  </si>
  <si>
    <t>煤炭社保局</t>
  </si>
  <si>
    <t>城乡居民基本养老保险基金新增结余委托投资率（%）</t>
  </si>
  <si>
    <t>%</t>
  </si>
  <si>
    <t>城乡居民基本养老保险基金新增结余委托投资率(%)</t>
  </si>
  <si>
    <t xml:space="preserve">             单位：万人</t>
  </si>
  <si>
    <r>
      <t>3</t>
    </r>
    <r>
      <rPr>
        <b/>
        <sz val="16"/>
        <rFont val="宋体"/>
        <family val="0"/>
      </rPr>
      <t>9.83</t>
    </r>
    <r>
      <rPr>
        <b/>
        <sz val="16"/>
        <rFont val="宋体"/>
        <family val="0"/>
      </rPr>
      <t xml:space="preserve">     </t>
    </r>
    <r>
      <rPr>
        <b/>
        <sz val="16"/>
        <rFont val="宋体"/>
        <family val="0"/>
      </rPr>
      <t>（不含行业部门数和以工代训数）</t>
    </r>
  </si>
  <si>
    <t>2021年全区人力资源和社会保障事业发展计划执行情况表</t>
  </si>
  <si>
    <t>2021年全区人力资源和社会保障               事业发展计划执行情况表</t>
  </si>
  <si>
    <t>全区2021年就业再就业情况进度表</t>
  </si>
  <si>
    <t>全区2021年农牧民转移就业情况进度表</t>
  </si>
  <si>
    <t>全区2021年城镇职工基本养老保险工作情况表</t>
  </si>
  <si>
    <t>全区2021年城乡居民基本养老保险工作情况表</t>
  </si>
  <si>
    <t>全区2021年工伤、失业保险工作情况表</t>
  </si>
  <si>
    <t>全区2021年基金征缴收入工作情况表</t>
  </si>
  <si>
    <t>全区2021年新增高技能人才工作情况表</t>
  </si>
  <si>
    <t>全区2021年人才队伍建设工作情况表</t>
  </si>
  <si>
    <t>全区2021年劳动关系协调工作情况表</t>
  </si>
  <si>
    <t>全区2021年能力建设指标计划执行情况表</t>
  </si>
  <si>
    <t>截至2021年完成数</t>
  </si>
  <si>
    <t>2021年完成国家计划比例</t>
  </si>
  <si>
    <t>2021年完成自治区计划比例</t>
  </si>
  <si>
    <t>2020年实际完成</t>
  </si>
  <si>
    <t>劳动保障监察举报投诉案件结案率</t>
  </si>
  <si>
    <t>人社政务服务好评率</t>
  </si>
  <si>
    <t xml:space="preserve">新开工工程项目工伤保险参保率 </t>
  </si>
  <si>
    <t>计划数低于去年年底数</t>
  </si>
  <si>
    <t>附件</t>
  </si>
  <si>
    <t>附件—汇总表</t>
  </si>
  <si>
    <t>附件—附表1-1</t>
  </si>
  <si>
    <t>附件—附表1-2</t>
  </si>
  <si>
    <r>
      <t>附件—附表</t>
    </r>
    <r>
      <rPr>
        <sz val="12"/>
        <rFont val="宋体"/>
        <family val="0"/>
      </rPr>
      <t>2-1</t>
    </r>
  </si>
  <si>
    <r>
      <t>附件—附表</t>
    </r>
    <r>
      <rPr>
        <sz val="12"/>
        <rFont val="宋体"/>
        <family val="0"/>
      </rPr>
      <t>2-2</t>
    </r>
  </si>
  <si>
    <r>
      <t>附件—附表</t>
    </r>
    <r>
      <rPr>
        <sz val="12"/>
        <rFont val="宋体"/>
        <family val="0"/>
      </rPr>
      <t>2-3</t>
    </r>
  </si>
  <si>
    <t>附件—附表2-4</t>
  </si>
  <si>
    <r>
      <t>附件—附表</t>
    </r>
    <r>
      <rPr>
        <sz val="12"/>
        <rFont val="宋体"/>
        <family val="0"/>
      </rPr>
      <t>3-1</t>
    </r>
  </si>
  <si>
    <t>附件—附表3-2</t>
  </si>
  <si>
    <t>附件—附表4</t>
  </si>
  <si>
    <t>附件—附表5</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</si>
</sst>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 numFmtId="178" formatCode="0.00_ "/>
    <numFmt numFmtId="179" formatCode="0.00_);[Red]\(0.00\)"/>
    <numFmt numFmtId="180" formatCode="0.0_);[Red]\(0.0\)"/>
    <numFmt numFmtId="181" formatCode="0_);[Red]\(0\)"/>
    <numFmt numFmtId="182" formatCode="0_ "/>
    <numFmt numFmtId="183" formatCode="0;[Red]0"/>
    <numFmt numFmtId="184" formatCode="&quot;Yes&quot;;&quot;Yes&quot;;&quot;No&quot;"/>
    <numFmt numFmtId="185" formatCode="&quot;True&quot;;&quot;True&quot;;&quot;False&quot;"/>
    <numFmt numFmtId="186" formatCode="&quot;On&quot;;&quot;On&quot;;&quot;Off&quot;"/>
    <numFmt numFmtId="187" formatCode="[$€-2]\ #,##0.00_);[Red]\([$€-2]\ #,##0.00\)"/>
    <numFmt numFmtId="188" formatCode="0.00;[Red]0.00"/>
    <numFmt numFmtId="189" formatCode="0.000_ "/>
    <numFmt numFmtId="190" formatCode="&quot;$&quot;#,##0_);[Red]\(&quot;$&quot;#,##0\)"/>
    <numFmt numFmtId="191" formatCode="_(&quot;$&quot;* #,##0.00_);_(&quot;$&quot;* \(#,##0.00\);_(&quot;$&quot;* &quot;-&quot;??_);_(@_)"/>
    <numFmt numFmtId="192" formatCode="yyyy&quot;年&quot;m&quot;月&quot;;@"/>
    <numFmt numFmtId="193" formatCode="0.0"/>
    <numFmt numFmtId="194" formatCode="0.0_ "/>
    <numFmt numFmtId="195" formatCode="0.0%"/>
    <numFmt numFmtId="196" formatCode="0.0000_);[Red]\(0.0000\)"/>
    <numFmt numFmtId="197" formatCode="0_ ;[Red]\-0\ "/>
    <numFmt numFmtId="198" formatCode="0.00000000000000_);[Red]\(0.00000000000000\)"/>
    <numFmt numFmtId="199" formatCode="0.0;[Red]0.0"/>
    <numFmt numFmtId="200" formatCode="0.0_ ;[Red]\-0.0\ "/>
  </numFmts>
  <fonts count="81">
    <font>
      <sz val="12"/>
      <name val="宋体"/>
      <family val="0"/>
    </font>
    <font>
      <sz val="11"/>
      <color indexed="8"/>
      <name val="宋体"/>
      <family val="0"/>
    </font>
    <font>
      <sz val="16"/>
      <name val="黑体"/>
      <family val="3"/>
    </font>
    <font>
      <sz val="10"/>
      <name val="宋体"/>
      <family val="0"/>
    </font>
    <font>
      <sz val="11"/>
      <name val="宋体"/>
      <family val="0"/>
    </font>
    <font>
      <u val="single"/>
      <sz val="12"/>
      <color indexed="12"/>
      <name val="宋体"/>
      <family val="0"/>
    </font>
    <font>
      <u val="single"/>
      <sz val="12"/>
      <color indexed="36"/>
      <name val="宋体"/>
      <family val="0"/>
    </font>
    <font>
      <sz val="9"/>
      <name val="宋体"/>
      <family val="0"/>
    </font>
    <font>
      <b/>
      <sz val="12"/>
      <name val="宋体"/>
      <family val="0"/>
    </font>
    <font>
      <sz val="10"/>
      <name val="Arial"/>
      <family val="2"/>
    </font>
    <font>
      <b/>
      <sz val="11"/>
      <color indexed="8"/>
      <name val="宋体"/>
      <family val="0"/>
    </font>
    <font>
      <sz val="11"/>
      <color indexed="62"/>
      <name val="宋体"/>
      <family val="0"/>
    </font>
    <font>
      <sz val="11"/>
      <color indexed="10"/>
      <name val="宋体"/>
      <family val="0"/>
    </font>
    <font>
      <b/>
      <sz val="11"/>
      <color indexed="9"/>
      <name val="宋体"/>
      <family val="0"/>
    </font>
    <font>
      <i/>
      <sz val="11"/>
      <color indexed="23"/>
      <name val="宋体"/>
      <family val="0"/>
    </font>
    <font>
      <sz val="11"/>
      <color indexed="17"/>
      <name val="宋体"/>
      <family val="0"/>
    </font>
    <font>
      <b/>
      <sz val="11"/>
      <color indexed="63"/>
      <name val="宋体"/>
      <family val="0"/>
    </font>
    <font>
      <sz val="10"/>
      <name val="Helv"/>
      <family val="2"/>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b/>
      <sz val="11"/>
      <color indexed="52"/>
      <name val="宋体"/>
      <family val="0"/>
    </font>
    <font>
      <sz val="11"/>
      <color indexed="52"/>
      <name val="宋体"/>
      <family val="0"/>
    </font>
    <font>
      <sz val="8"/>
      <name val="Arial Narrow"/>
      <family val="2"/>
    </font>
    <font>
      <sz val="11"/>
      <color indexed="60"/>
      <name val="宋体"/>
      <family val="0"/>
    </font>
    <font>
      <sz val="10"/>
      <name val="Arial Narrow"/>
      <family val="2"/>
    </font>
    <font>
      <b/>
      <sz val="11"/>
      <name val="宋体"/>
      <family val="0"/>
    </font>
    <font>
      <sz val="11"/>
      <name val="黑体"/>
      <family val="3"/>
    </font>
    <font>
      <b/>
      <sz val="11"/>
      <name val="黑体"/>
      <family val="3"/>
    </font>
    <font>
      <b/>
      <sz val="12"/>
      <color indexed="8"/>
      <name val="仿宋_GB2312"/>
      <family val="3"/>
    </font>
    <font>
      <sz val="12"/>
      <color indexed="10"/>
      <name val="宋体"/>
      <family val="0"/>
    </font>
    <font>
      <sz val="10"/>
      <color indexed="10"/>
      <name val="宋体"/>
      <family val="0"/>
    </font>
    <font>
      <sz val="11"/>
      <color indexed="10"/>
      <name val="黑体"/>
      <family val="3"/>
    </font>
    <font>
      <b/>
      <sz val="11"/>
      <color indexed="10"/>
      <name val="黑体"/>
      <family val="3"/>
    </font>
    <font>
      <sz val="14"/>
      <name val="黑体"/>
      <family val="3"/>
    </font>
    <font>
      <sz val="16"/>
      <name val="宋体"/>
      <family val="0"/>
    </font>
    <font>
      <sz val="26"/>
      <name val="黑体"/>
      <family val="3"/>
    </font>
    <font>
      <b/>
      <sz val="16"/>
      <name val="宋体"/>
      <family val="0"/>
    </font>
    <font>
      <sz val="16"/>
      <name val="仿宋_GB2312"/>
      <family val="3"/>
    </font>
    <font>
      <b/>
      <sz val="14"/>
      <name val="宋体"/>
      <family val="0"/>
    </font>
    <font>
      <b/>
      <sz val="9"/>
      <name val="宋体"/>
      <family val="0"/>
    </font>
    <font>
      <sz val="14"/>
      <color indexed="8"/>
      <name val="仿宋_GB2312"/>
      <family val="3"/>
    </font>
    <font>
      <sz val="12"/>
      <color indexed="8"/>
      <name val="仿宋_GB2312"/>
      <family val="3"/>
    </font>
    <font>
      <b/>
      <sz val="10"/>
      <name val="仿宋"/>
      <family val="3"/>
    </font>
    <font>
      <sz val="10"/>
      <name val="仿宋"/>
      <family val="3"/>
    </font>
    <font>
      <b/>
      <sz val="24"/>
      <name val="黑体"/>
      <family val="3"/>
    </font>
    <font>
      <b/>
      <sz val="10"/>
      <name val="宋体"/>
      <family val="0"/>
    </font>
    <font>
      <b/>
      <sz val="10"/>
      <color indexed="8"/>
      <name val="宋体"/>
      <family val="0"/>
    </font>
    <font>
      <b/>
      <sz val="11"/>
      <name val="Times New Roman"/>
      <family val="1"/>
    </font>
    <font>
      <sz val="11"/>
      <color indexed="9"/>
      <name val="宋体"/>
      <family val="0"/>
    </font>
    <font>
      <sz val="2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000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11"/>
      <name val="Calibri"/>
      <family val="0"/>
    </font>
    <font>
      <sz val="11"/>
      <name val="Calibri"/>
      <family val="0"/>
    </font>
    <font>
      <b/>
      <sz val="16"/>
      <name val="Calibri"/>
      <family val="0"/>
    </font>
    <font>
      <b/>
      <sz val="10"/>
      <name val="Calibri"/>
      <family val="0"/>
    </font>
    <font>
      <sz val="10"/>
      <name val="Calibri"/>
      <family val="0"/>
    </font>
    <font>
      <sz val="16"/>
      <name val="Calibri"/>
      <family val="0"/>
    </font>
    <font>
      <b/>
      <sz val="12"/>
      <name val="Calibri"/>
      <family val="0"/>
    </font>
    <font>
      <sz val="12"/>
      <name val="Calibri"/>
      <family val="0"/>
    </font>
    <font>
      <sz val="22"/>
      <name val="Calibri"/>
      <family val="0"/>
    </font>
    <font>
      <b/>
      <sz val="8"/>
      <name val="宋体"/>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indexed="47"/>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rgb="FF92D050"/>
        <bgColor indexed="64"/>
      </patternFill>
    </fill>
  </fills>
  <borders count="3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bottom style="thin"/>
    </border>
    <border>
      <left style="thin"/>
      <right>
        <color indexed="63"/>
      </right>
      <top>
        <color indexed="63"/>
      </top>
      <bottom style="thin"/>
    </border>
    <border>
      <left style="thin"/>
      <right style="thin"/>
      <top style="thin"/>
      <bottom/>
    </border>
    <border>
      <left/>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right style="thin"/>
      <top style="thin"/>
      <bottom/>
    </border>
    <border>
      <left style="thin"/>
      <right>
        <color indexed="63"/>
      </right>
      <top style="thin"/>
      <bottom>
        <color indexed="63"/>
      </bottom>
    </border>
    <border>
      <left style="thin">
        <color indexed="8"/>
      </left>
      <right style="thin">
        <color indexed="8"/>
      </right>
      <top style="thin">
        <color indexed="8"/>
      </top>
      <bottom style="thin">
        <color indexed="8"/>
      </bottom>
    </border>
    <border>
      <left>
        <color indexed="63"/>
      </left>
      <right>
        <color indexed="63"/>
      </right>
      <top style="thin"/>
      <bottom>
        <color indexed="63"/>
      </bottom>
    </border>
    <border>
      <left/>
      <right style="thin"/>
      <top/>
      <bottom/>
    </border>
    <border>
      <left>
        <color indexed="63"/>
      </left>
      <right style="thin"/>
      <top>
        <color indexed="63"/>
      </top>
      <bottom style="thin"/>
    </border>
    <border>
      <left style="thin"/>
      <right style="thin"/>
      <top/>
      <bottom/>
    </border>
    <border>
      <left style="thin"/>
      <right/>
      <top/>
      <bottom/>
    </border>
  </borders>
  <cellStyleXfs count="3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0"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38" fontId="9" fillId="0" borderId="0" applyFont="0" applyFill="0" applyBorder="0" applyAlignment="0" applyProtection="0"/>
    <xf numFmtId="43" fontId="9" fillId="0" borderId="0" applyFont="0" applyFill="0" applyBorder="0" applyAlignment="0" applyProtection="0"/>
    <xf numFmtId="190" fontId="9" fillId="0" borderId="0" applyFont="0" applyFill="0" applyBorder="0" applyAlignment="0" applyProtection="0"/>
    <xf numFmtId="191" fontId="9" fillId="0" borderId="0" applyFont="0" applyFill="0" applyBorder="0" applyAlignment="0" applyProtection="0"/>
    <xf numFmtId="0" fontId="9" fillId="0" borderId="0">
      <alignment/>
      <protection/>
    </xf>
    <xf numFmtId="0" fontId="17" fillId="0" borderId="0">
      <alignment/>
      <protection/>
    </xf>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53" fillId="0" borderId="0" applyFont="0" applyFill="0" applyBorder="0" applyAlignment="0" applyProtection="0"/>
    <xf numFmtId="0" fontId="55" fillId="0" borderId="0" applyNumberFormat="0" applyFill="0" applyBorder="0" applyAlignment="0" applyProtection="0"/>
    <xf numFmtId="0" fontId="56" fillId="0" borderId="1" applyNumberFormat="0" applyFill="0" applyAlignment="0" applyProtection="0"/>
    <xf numFmtId="0" fontId="19" fillId="0" borderId="2" applyNumberFormat="0" applyFill="0" applyAlignment="0" applyProtection="0"/>
    <xf numFmtId="0" fontId="19" fillId="0" borderId="2" applyNumberFormat="0" applyFill="0" applyAlignment="0" applyProtection="0"/>
    <xf numFmtId="0" fontId="57" fillId="0" borderId="3"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58" fillId="0" borderId="5"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58"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59" fillId="19"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0" fillId="0" borderId="0">
      <alignment/>
      <protection/>
    </xf>
    <xf numFmtId="0" fontId="1" fillId="0" borderId="0">
      <alignment vertical="center"/>
      <protection/>
    </xf>
    <xf numFmtId="0" fontId="1" fillId="0" borderId="0">
      <alignment vertical="center"/>
      <protection/>
    </xf>
    <xf numFmtId="0" fontId="9" fillId="0" borderId="0">
      <alignment/>
      <protection/>
    </xf>
    <xf numFmtId="0" fontId="9" fillId="0" borderId="0">
      <alignment/>
      <protection/>
    </xf>
    <xf numFmtId="0" fontId="4"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4" fillId="0" borderId="0">
      <alignment vertical="center"/>
      <protection/>
    </xf>
    <xf numFmtId="0" fontId="9"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protection/>
    </xf>
    <xf numFmtId="0" fontId="0" fillId="0" borderId="0">
      <alignment/>
      <protection/>
    </xf>
    <xf numFmtId="0" fontId="0" fillId="0" borderId="0">
      <alignment/>
      <protection/>
    </xf>
    <xf numFmtId="0" fontId="53" fillId="0" borderId="0">
      <alignment vertical="center"/>
      <protection/>
    </xf>
    <xf numFmtId="0" fontId="60" fillId="0" borderId="0">
      <alignment/>
      <protection locked="0"/>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0" fillId="0" borderId="0">
      <alignment/>
      <protection locked="0"/>
    </xf>
    <xf numFmtId="0" fontId="0" fillId="0" borderId="0">
      <alignment/>
      <protection/>
    </xf>
    <xf numFmtId="0" fontId="0" fillId="0" borderId="0">
      <alignment/>
      <protection/>
    </xf>
    <xf numFmtId="0" fontId="60" fillId="0" borderId="0">
      <alignment/>
      <protection locked="0"/>
    </xf>
    <xf numFmtId="0" fontId="60" fillId="0" borderId="0">
      <alignment/>
      <protection locked="0"/>
    </xf>
    <xf numFmtId="0" fontId="0" fillId="0" borderId="0">
      <alignment/>
      <protection/>
    </xf>
    <xf numFmtId="0" fontId="0" fillId="0" borderId="0">
      <alignment/>
      <protection/>
    </xf>
    <xf numFmtId="0" fontId="60" fillId="0" borderId="0">
      <alignment/>
      <protection locked="0"/>
    </xf>
    <xf numFmtId="0" fontId="60" fillId="0" borderId="0">
      <alignment/>
      <protection locked="0"/>
    </xf>
    <xf numFmtId="0" fontId="60" fillId="0" borderId="0">
      <alignment/>
      <protection locked="0"/>
    </xf>
    <xf numFmtId="0" fontId="0" fillId="0" borderId="0">
      <alignment/>
      <protection/>
    </xf>
    <xf numFmtId="0" fontId="0" fillId="0" borderId="0">
      <alignment/>
      <protection/>
    </xf>
    <xf numFmtId="0" fontId="0" fillId="0" borderId="0">
      <alignment/>
      <protection/>
    </xf>
    <xf numFmtId="0" fontId="0" fillId="0" borderId="0">
      <alignment/>
      <protection/>
    </xf>
    <xf numFmtId="0" fontId="60" fillId="0" borderId="0">
      <alignment/>
      <protection locked="0"/>
    </xf>
    <xf numFmtId="0" fontId="0" fillId="0" borderId="0">
      <alignment/>
      <protection/>
    </xf>
    <xf numFmtId="0" fontId="0" fillId="0" borderId="0">
      <alignment/>
      <protection/>
    </xf>
    <xf numFmtId="0" fontId="60" fillId="0" borderId="0">
      <alignment/>
      <protection locked="0"/>
    </xf>
    <xf numFmtId="0" fontId="53" fillId="0" borderId="0">
      <alignment vertical="center"/>
      <protection/>
    </xf>
    <xf numFmtId="0" fontId="53" fillId="0" borderId="0">
      <alignment vertical="center"/>
      <protection/>
    </xf>
    <xf numFmtId="0" fontId="60" fillId="0" borderId="0">
      <alignment/>
      <protection locked="0"/>
    </xf>
    <xf numFmtId="0" fontId="27" fillId="0" borderId="0">
      <alignment vertical="center"/>
      <protection/>
    </xf>
    <xf numFmtId="0" fontId="0" fillId="0" borderId="0">
      <alignment/>
      <protection/>
    </xf>
    <xf numFmtId="0" fontId="0" fillId="0" borderId="0">
      <alignment/>
      <protection/>
    </xf>
    <xf numFmtId="0" fontId="53" fillId="0" borderId="0">
      <alignment vertical="center"/>
      <protection/>
    </xf>
    <xf numFmtId="0" fontId="0" fillId="0" borderId="0">
      <alignment/>
      <protection/>
    </xf>
    <xf numFmtId="0" fontId="0" fillId="0" borderId="0">
      <alignment/>
      <protection/>
    </xf>
    <xf numFmtId="0" fontId="53" fillId="0" borderId="0">
      <alignment vertical="center"/>
      <protection/>
    </xf>
    <xf numFmtId="0" fontId="60" fillId="0" borderId="0">
      <alignment/>
      <protection locked="0"/>
    </xf>
    <xf numFmtId="0" fontId="60" fillId="0" borderId="0">
      <alignment/>
      <protection locked="0"/>
    </xf>
    <xf numFmtId="0" fontId="53"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0" borderId="0">
      <alignment vertical="center"/>
      <protection/>
    </xf>
    <xf numFmtId="0" fontId="0" fillId="0" borderId="0">
      <alignment/>
      <protection/>
    </xf>
    <xf numFmtId="0" fontId="0" fillId="0" borderId="0">
      <alignment/>
      <protection/>
    </xf>
    <xf numFmtId="0" fontId="53" fillId="0" borderId="0">
      <alignment vertical="center"/>
      <protection/>
    </xf>
    <xf numFmtId="0" fontId="53" fillId="0" borderId="0">
      <alignment vertical="center"/>
      <protection/>
    </xf>
    <xf numFmtId="0" fontId="0" fillId="0" borderId="0">
      <alignment/>
      <protection/>
    </xf>
    <xf numFmtId="0" fontId="0" fillId="0" borderId="0">
      <alignment/>
      <protection/>
    </xf>
    <xf numFmtId="0" fontId="53"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0" borderId="0">
      <alignment vertical="center"/>
      <protection/>
    </xf>
    <xf numFmtId="0" fontId="4" fillId="0" borderId="0">
      <alignment vertical="center"/>
      <protection/>
    </xf>
    <xf numFmtId="0" fontId="4"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vertical="center"/>
      <protection/>
    </xf>
    <xf numFmtId="0" fontId="53" fillId="0" borderId="0">
      <alignment vertical="center"/>
      <protection/>
    </xf>
    <xf numFmtId="0" fontId="0" fillId="0" borderId="0">
      <alignment/>
      <protection/>
    </xf>
    <xf numFmtId="0" fontId="0" fillId="0" borderId="0">
      <alignment/>
      <protection/>
    </xf>
    <xf numFmtId="0" fontId="53"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vertical="center"/>
      <protection/>
    </xf>
    <xf numFmtId="0" fontId="53" fillId="0" borderId="0">
      <alignment vertical="center"/>
      <protection/>
    </xf>
    <xf numFmtId="0" fontId="0" fillId="0" borderId="0">
      <alignment/>
      <protection/>
    </xf>
    <xf numFmtId="0" fontId="0" fillId="0" borderId="0">
      <alignment/>
      <protection/>
    </xf>
    <xf numFmtId="0" fontId="53"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1" fillId="0" borderId="0">
      <alignment/>
      <protection/>
    </xf>
    <xf numFmtId="0" fontId="5" fillId="0" borderId="0" applyNumberFormat="0" applyFill="0" applyBorder="0" applyAlignment="0" applyProtection="0"/>
    <xf numFmtId="0" fontId="61" fillId="20"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62" fillId="0" borderId="7"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63" fillId="21" borderId="9" applyNumberFormat="0" applyAlignment="0" applyProtection="0"/>
    <xf numFmtId="0" fontId="23" fillId="22" borderId="10" applyNumberFormat="0" applyAlignment="0" applyProtection="0"/>
    <xf numFmtId="0" fontId="23" fillId="22" borderId="10" applyNumberFormat="0" applyAlignment="0" applyProtection="0"/>
    <xf numFmtId="0" fontId="64" fillId="23" borderId="11" applyNumberFormat="0" applyAlignment="0" applyProtection="0"/>
    <xf numFmtId="0" fontId="13" fillId="24" borderId="12" applyNumberFormat="0" applyAlignment="0" applyProtection="0"/>
    <xf numFmtId="0" fontId="13" fillId="24" borderId="12" applyNumberFormat="0" applyAlignment="0" applyProtection="0"/>
    <xf numFmtId="0" fontId="6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66"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67" fillId="0" borderId="13"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0" fillId="0" borderId="0">
      <alignment/>
      <protection/>
    </xf>
    <xf numFmtId="41" fontId="0" fillId="0" borderId="0" applyFont="0" applyFill="0" applyBorder="0" applyAlignment="0" applyProtection="0"/>
    <xf numFmtId="43" fontId="0"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54" fillId="30" borderId="0" applyNumberFormat="0" applyBorder="0" applyAlignment="0" applyProtection="0"/>
    <xf numFmtId="0" fontId="68" fillId="31"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69" fillId="21" borderId="15" applyNumberFormat="0" applyAlignment="0" applyProtection="0"/>
    <xf numFmtId="0" fontId="16" fillId="22" borderId="16" applyNumberFormat="0" applyAlignment="0" applyProtection="0"/>
    <xf numFmtId="0" fontId="16" fillId="22" borderId="16" applyNumberFormat="0" applyAlignment="0" applyProtection="0"/>
    <xf numFmtId="0" fontId="70" fillId="33" borderId="9" applyNumberFormat="0" applyAlignment="0" applyProtection="0"/>
    <xf numFmtId="0" fontId="11" fillId="34" borderId="10" applyNumberFormat="0" applyAlignment="0" applyProtection="0"/>
    <xf numFmtId="0" fontId="11" fillId="34" borderId="10" applyNumberFormat="0" applyAlignment="0" applyProtection="0"/>
    <xf numFmtId="0" fontId="6" fillId="0" borderId="0" applyNumberFormat="0" applyFill="0" applyBorder="0" applyAlignment="0" applyProtection="0"/>
    <xf numFmtId="0" fontId="0" fillId="35" borderId="17" applyNumberFormat="0" applyFont="0" applyAlignment="0" applyProtection="0"/>
    <xf numFmtId="0" fontId="0" fillId="36" borderId="18" applyNumberFormat="0" applyFont="0" applyAlignment="0" applyProtection="0"/>
    <xf numFmtId="0" fontId="0" fillId="36" borderId="18" applyNumberFormat="0" applyFont="0" applyAlignment="0" applyProtection="0"/>
  </cellStyleXfs>
  <cellXfs count="407">
    <xf numFmtId="0" fontId="0" fillId="0" borderId="0" xfId="0" applyAlignment="1">
      <alignment/>
    </xf>
    <xf numFmtId="0" fontId="0" fillId="0" borderId="0" xfId="0" applyFont="1" applyAlignment="1">
      <alignment/>
    </xf>
    <xf numFmtId="10" fontId="0" fillId="0" borderId="0" xfId="0" applyNumberFormat="1" applyFont="1" applyAlignment="1">
      <alignment/>
    </xf>
    <xf numFmtId="0" fontId="3" fillId="0" borderId="0" xfId="0" applyFont="1" applyAlignment="1">
      <alignment/>
    </xf>
    <xf numFmtId="0" fontId="4" fillId="0" borderId="0" xfId="0" applyFont="1" applyAlignment="1">
      <alignment/>
    </xf>
    <xf numFmtId="0" fontId="3" fillId="0" borderId="0" xfId="0" applyFont="1" applyAlignment="1">
      <alignment horizontal="center" vertical="center"/>
    </xf>
    <xf numFmtId="10" fontId="3" fillId="0" borderId="0" xfId="0" applyNumberFormat="1" applyFont="1" applyAlignment="1">
      <alignment/>
    </xf>
    <xf numFmtId="10" fontId="3" fillId="0" borderId="0" xfId="0" applyNumberFormat="1" applyFont="1" applyAlignment="1">
      <alignment horizontal="center"/>
    </xf>
    <xf numFmtId="0" fontId="8" fillId="0" borderId="0" xfId="0" applyFont="1" applyBorder="1" applyAlignment="1">
      <alignment horizontal="left" vertical="center"/>
    </xf>
    <xf numFmtId="0" fontId="0" fillId="0" borderId="0" xfId="0" applyFont="1" applyAlignment="1">
      <alignment/>
    </xf>
    <xf numFmtId="0" fontId="28" fillId="0" borderId="0" xfId="0" applyFont="1" applyAlignment="1">
      <alignment/>
    </xf>
    <xf numFmtId="0" fontId="4" fillId="0" borderId="0" xfId="0" applyFont="1" applyAlignment="1">
      <alignment/>
    </xf>
    <xf numFmtId="0" fontId="29" fillId="0" borderId="0" xfId="0" applyFont="1" applyAlignment="1">
      <alignment horizontal="center" vertical="top" wrapText="1"/>
    </xf>
    <xf numFmtId="0" fontId="28" fillId="0" borderId="19" xfId="0" applyFont="1" applyBorder="1" applyAlignment="1">
      <alignment horizontal="center" vertical="center" wrapText="1"/>
    </xf>
    <xf numFmtId="10" fontId="28" fillId="0" borderId="19" xfId="0" applyNumberFormat="1" applyFont="1" applyBorder="1" applyAlignment="1">
      <alignment horizontal="center" vertical="center" wrapText="1"/>
    </xf>
    <xf numFmtId="0" fontId="29" fillId="0" borderId="0" xfId="0" applyFont="1" applyAlignment="1">
      <alignment horizontal="centerContinuous" vertical="center"/>
    </xf>
    <xf numFmtId="0" fontId="28" fillId="0" borderId="0" xfId="0" applyFont="1" applyBorder="1" applyAlignment="1">
      <alignment horizontal="center" vertical="center"/>
    </xf>
    <xf numFmtId="0" fontId="28" fillId="0" borderId="0" xfId="0" applyFont="1" applyAlignment="1">
      <alignment/>
    </xf>
    <xf numFmtId="0" fontId="0" fillId="0" borderId="20" xfId="0" applyFont="1" applyBorder="1" applyAlignment="1">
      <alignment vertical="center"/>
    </xf>
    <xf numFmtId="0" fontId="0" fillId="0" borderId="20" xfId="0" applyFont="1" applyBorder="1" applyAlignment="1">
      <alignment horizontal="center"/>
    </xf>
    <xf numFmtId="0" fontId="0" fillId="0" borderId="21" xfId="0" applyFont="1" applyBorder="1" applyAlignment="1">
      <alignment horizontal="center"/>
    </xf>
    <xf numFmtId="181" fontId="28" fillId="37" borderId="19" xfId="0" applyNumberFormat="1" applyFont="1" applyFill="1" applyBorder="1" applyAlignment="1">
      <alignment horizontal="center" vertical="center" wrapText="1"/>
    </xf>
    <xf numFmtId="181" fontId="28" fillId="0" borderId="19" xfId="0" applyNumberFormat="1" applyFont="1" applyBorder="1" applyAlignment="1">
      <alignment horizontal="center" vertical="center" wrapText="1"/>
    </xf>
    <xf numFmtId="0" fontId="28" fillId="0" borderId="19" xfId="0" applyNumberFormat="1" applyFont="1" applyFill="1" applyBorder="1" applyAlignment="1">
      <alignment horizontal="center" vertical="center" wrapText="1"/>
    </xf>
    <xf numFmtId="0" fontId="3" fillId="0" borderId="0" xfId="0" applyFont="1" applyAlignment="1">
      <alignment horizontal="center"/>
    </xf>
    <xf numFmtId="0" fontId="3" fillId="0" borderId="0" xfId="0" applyFont="1" applyAlignment="1">
      <alignment horizontal="center"/>
    </xf>
    <xf numFmtId="0" fontId="0" fillId="0" borderId="19" xfId="0" applyBorder="1" applyAlignment="1">
      <alignment horizontal="center" vertical="center"/>
    </xf>
    <xf numFmtId="0" fontId="0" fillId="0" borderId="19" xfId="0" applyBorder="1" applyAlignment="1">
      <alignment vertical="center"/>
    </xf>
    <xf numFmtId="0" fontId="0" fillId="0" borderId="22" xfId="0" applyFont="1" applyBorder="1" applyAlignment="1">
      <alignment horizontal="right"/>
    </xf>
    <xf numFmtId="0" fontId="0" fillId="0" borderId="22" xfId="0" applyFont="1" applyBorder="1" applyAlignment="1">
      <alignment vertical="center"/>
    </xf>
    <xf numFmtId="0" fontId="0" fillId="0" borderId="19" xfId="0" applyFont="1" applyBorder="1" applyAlignment="1">
      <alignment horizontal="center"/>
    </xf>
    <xf numFmtId="0" fontId="0" fillId="0" borderId="19" xfId="0" applyFont="1" applyBorder="1" applyAlignment="1">
      <alignment vertical="center"/>
    </xf>
    <xf numFmtId="0" fontId="0" fillId="0" borderId="19" xfId="0" applyNumberFormat="1" applyFont="1" applyBorder="1" applyAlignment="1">
      <alignment horizontal="right" vertical="center"/>
    </xf>
    <xf numFmtId="0" fontId="0" fillId="0" borderId="19" xfId="0" applyFont="1" applyBorder="1" applyAlignment="1">
      <alignment horizontal="right" vertical="center"/>
    </xf>
    <xf numFmtId="0" fontId="0" fillId="0" borderId="19" xfId="0" applyFont="1" applyFill="1" applyBorder="1" applyAlignment="1">
      <alignment vertical="center"/>
    </xf>
    <xf numFmtId="0" fontId="28" fillId="0" borderId="23" xfId="0" applyFont="1" applyBorder="1" applyAlignment="1">
      <alignment horizontal="center" vertical="center"/>
    </xf>
    <xf numFmtId="0" fontId="28" fillId="0" borderId="23" xfId="0" applyFont="1" applyBorder="1" applyAlignment="1">
      <alignment horizontal="center" vertical="center" wrapText="1"/>
    </xf>
    <xf numFmtId="10" fontId="28" fillId="0" borderId="24" xfId="0" applyNumberFormat="1" applyFont="1" applyBorder="1" applyAlignment="1">
      <alignment horizontal="left" vertical="center" wrapText="1"/>
    </xf>
    <xf numFmtId="0" fontId="28" fillId="0" borderId="23" xfId="0" applyFont="1" applyFill="1" applyBorder="1" applyAlignment="1">
      <alignment horizontal="center" vertical="center"/>
    </xf>
    <xf numFmtId="180" fontId="28" fillId="0" borderId="23" xfId="0" applyNumberFormat="1" applyFont="1" applyBorder="1" applyAlignment="1">
      <alignment horizontal="center" vertical="center" wrapText="1"/>
    </xf>
    <xf numFmtId="180" fontId="28" fillId="0" borderId="23" xfId="0" applyNumberFormat="1" applyFont="1" applyBorder="1" applyAlignment="1">
      <alignment horizontal="center" vertical="center"/>
    </xf>
    <xf numFmtId="0" fontId="28" fillId="0" borderId="23" xfId="0" applyFont="1" applyFill="1" applyBorder="1" applyAlignment="1">
      <alignment horizontal="center" vertical="center" wrapText="1"/>
    </xf>
    <xf numFmtId="0" fontId="28" fillId="0" borderId="23" xfId="0" applyFont="1" applyBorder="1" applyAlignment="1">
      <alignment horizontal="center" vertical="center" wrapText="1"/>
    </xf>
    <xf numFmtId="180" fontId="28" fillId="0" borderId="23" xfId="0" applyNumberFormat="1" applyFont="1" applyBorder="1" applyAlignment="1">
      <alignment horizontal="center" vertical="center" wrapText="1"/>
    </xf>
    <xf numFmtId="180" fontId="28" fillId="0" borderId="23" xfId="0" applyNumberFormat="1" applyFont="1" applyBorder="1" applyAlignment="1">
      <alignment horizontal="center" vertical="center"/>
    </xf>
    <xf numFmtId="0" fontId="28" fillId="37" borderId="23" xfId="0" applyFont="1" applyFill="1" applyBorder="1" applyAlignment="1">
      <alignment horizontal="center" vertical="center"/>
    </xf>
    <xf numFmtId="0" fontId="28" fillId="37" borderId="24" xfId="0" applyFont="1" applyFill="1" applyBorder="1" applyAlignment="1">
      <alignment horizontal="center" wrapText="1"/>
    </xf>
    <xf numFmtId="0" fontId="28" fillId="0" borderId="23" xfId="0" applyNumberFormat="1" applyFont="1" applyFill="1" applyBorder="1" applyAlignment="1">
      <alignment horizontal="center" vertical="center"/>
    </xf>
    <xf numFmtId="178" fontId="33" fillId="38" borderId="0" xfId="0" applyNumberFormat="1" applyFont="1" applyFill="1" applyAlignment="1">
      <alignment horizontal="center"/>
    </xf>
    <xf numFmtId="178" fontId="33" fillId="38" borderId="0" xfId="0" applyNumberFormat="1" applyFont="1" applyFill="1" applyAlignment="1">
      <alignment/>
    </xf>
    <xf numFmtId="178" fontId="34" fillId="38" borderId="0" xfId="0" applyNumberFormat="1" applyFont="1" applyFill="1" applyAlignment="1">
      <alignment horizontal="center" vertical="top" wrapText="1"/>
    </xf>
    <xf numFmtId="178" fontId="28" fillId="38" borderId="19" xfId="0" applyNumberFormat="1" applyFont="1" applyFill="1" applyBorder="1" applyAlignment="1">
      <alignment horizontal="center" vertical="center" wrapText="1"/>
    </xf>
    <xf numFmtId="10" fontId="0" fillId="38" borderId="0" xfId="0" applyNumberFormat="1" applyFont="1" applyFill="1" applyAlignment="1">
      <alignment/>
    </xf>
    <xf numFmtId="0" fontId="0" fillId="38" borderId="0" xfId="0" applyFont="1" applyFill="1" applyAlignment="1">
      <alignment/>
    </xf>
    <xf numFmtId="178" fontId="0" fillId="38" borderId="0" xfId="0" applyNumberFormat="1" applyFont="1" applyFill="1" applyAlignment="1">
      <alignment horizontal="center"/>
    </xf>
    <xf numFmtId="178" fontId="0" fillId="38" borderId="25" xfId="0" applyNumberFormat="1" applyFont="1" applyFill="1" applyBorder="1" applyAlignment="1">
      <alignment horizontal="center" vertical="center"/>
    </xf>
    <xf numFmtId="179" fontId="28" fillId="38" borderId="19" xfId="0" applyNumberFormat="1" applyFont="1" applyFill="1" applyBorder="1" applyAlignment="1" applyProtection="1">
      <alignment horizontal="center" vertical="center" wrapText="1"/>
      <protection/>
    </xf>
    <xf numFmtId="181" fontId="28" fillId="37" borderId="23" xfId="0" applyNumberFormat="1" applyFont="1" applyFill="1" applyBorder="1" applyAlignment="1">
      <alignment horizontal="center" vertical="center" wrapText="1"/>
    </xf>
    <xf numFmtId="0" fontId="28" fillId="37" borderId="26" xfId="0" applyFont="1" applyFill="1" applyBorder="1" applyAlignment="1">
      <alignment horizontal="center" wrapText="1"/>
    </xf>
    <xf numFmtId="0" fontId="30" fillId="0" borderId="23" xfId="0" applyFont="1" applyBorder="1" applyAlignment="1">
      <alignment horizontal="center" vertical="top" wrapText="1"/>
    </xf>
    <xf numFmtId="0" fontId="30" fillId="0" borderId="26" xfId="0" applyFont="1" applyBorder="1" applyAlignment="1">
      <alignment horizontal="center" vertical="top" wrapText="1"/>
    </xf>
    <xf numFmtId="178" fontId="30" fillId="38" borderId="26" xfId="0" applyNumberFormat="1" applyFont="1" applyFill="1" applyBorder="1" applyAlignment="1">
      <alignment horizontal="center" vertical="top" wrapText="1"/>
    </xf>
    <xf numFmtId="178" fontId="28" fillId="38" borderId="24" xfId="0" applyNumberFormat="1" applyFont="1" applyFill="1" applyBorder="1" applyAlignment="1">
      <alignment horizontal="center" vertical="center" wrapText="1"/>
    </xf>
    <xf numFmtId="10" fontId="30" fillId="0" borderId="26" xfId="0" applyNumberFormat="1" applyFont="1" applyBorder="1" applyAlignment="1">
      <alignment horizontal="center" vertical="top" wrapText="1"/>
    </xf>
    <xf numFmtId="179" fontId="71" fillId="38" borderId="19" xfId="0" applyNumberFormat="1" applyFont="1" applyFill="1" applyBorder="1" applyAlignment="1">
      <alignment horizontal="center" vertical="center" wrapText="1"/>
    </xf>
    <xf numFmtId="0" fontId="0" fillId="0" borderId="0" xfId="213" applyAlignment="1">
      <alignment horizontal="center" vertical="center" wrapText="1"/>
      <protection/>
    </xf>
    <xf numFmtId="0" fontId="0" fillId="38" borderId="0" xfId="0" applyFill="1" applyAlignment="1">
      <alignment/>
    </xf>
    <xf numFmtId="0" fontId="0" fillId="38" borderId="0" xfId="213" applyFill="1" applyAlignment="1">
      <alignment horizontal="center" vertical="center" wrapText="1"/>
      <protection/>
    </xf>
    <xf numFmtId="9" fontId="28" fillId="38" borderId="19" xfId="0" applyNumberFormat="1" applyFont="1" applyFill="1" applyBorder="1" applyAlignment="1">
      <alignment horizontal="center" vertical="center" wrapText="1"/>
    </xf>
    <xf numFmtId="0" fontId="0" fillId="0" borderId="0" xfId="166" applyAlignment="1">
      <alignment horizontal="center" vertical="center" wrapText="1"/>
      <protection/>
    </xf>
    <xf numFmtId="0" fontId="36" fillId="0" borderId="0" xfId="166" applyFont="1" applyBorder="1" applyAlignment="1">
      <alignment horizontal="center" vertical="center" wrapText="1"/>
      <protection/>
    </xf>
    <xf numFmtId="0" fontId="0" fillId="0" borderId="0" xfId="166" applyBorder="1" applyAlignment="1">
      <alignment horizontal="center" vertical="center" wrapText="1"/>
      <protection/>
    </xf>
    <xf numFmtId="0" fontId="0" fillId="0" borderId="0" xfId="0" applyFont="1" applyBorder="1" applyAlignment="1">
      <alignment horizontal="left" vertical="center"/>
    </xf>
    <xf numFmtId="0" fontId="28" fillId="38" borderId="0" xfId="0" applyFont="1" applyFill="1" applyBorder="1" applyAlignment="1">
      <alignment horizontal="center" vertical="center"/>
    </xf>
    <xf numFmtId="0" fontId="28" fillId="38" borderId="23" xfId="0" applyFont="1" applyFill="1" applyBorder="1" applyAlignment="1">
      <alignment horizontal="center" wrapText="1"/>
    </xf>
    <xf numFmtId="0" fontId="28" fillId="38" borderId="19" xfId="213" applyFont="1" applyFill="1" applyBorder="1" applyAlignment="1">
      <alignment horizontal="center" vertical="center" wrapText="1"/>
      <protection/>
    </xf>
    <xf numFmtId="0" fontId="28" fillId="0" borderId="0" xfId="213" applyFont="1" applyAlignment="1">
      <alignment horizontal="center" vertical="center" wrapText="1"/>
      <protection/>
    </xf>
    <xf numFmtId="180" fontId="28" fillId="0" borderId="23" xfId="213" applyNumberFormat="1" applyFont="1" applyBorder="1" applyAlignment="1">
      <alignment horizontal="center" vertical="center" wrapText="1"/>
      <protection/>
    </xf>
    <xf numFmtId="180" fontId="28" fillId="0" borderId="23" xfId="213" applyNumberFormat="1" applyFont="1" applyBorder="1" applyAlignment="1">
      <alignment horizontal="center" vertical="center"/>
      <protection/>
    </xf>
    <xf numFmtId="0" fontId="28" fillId="0" borderId="23" xfId="166" applyFont="1" applyBorder="1" applyAlignment="1">
      <alignment horizontal="center" vertical="center" wrapText="1"/>
      <protection/>
    </xf>
    <xf numFmtId="0" fontId="28" fillId="0" borderId="19" xfId="166" applyFont="1" applyBorder="1" applyAlignment="1">
      <alignment horizontal="center" vertical="center" wrapText="1"/>
      <protection/>
    </xf>
    <xf numFmtId="9" fontId="28" fillId="0" borderId="19" xfId="166" applyNumberFormat="1" applyFont="1" applyBorder="1" applyAlignment="1">
      <alignment horizontal="center" vertical="center" wrapText="1"/>
      <protection/>
    </xf>
    <xf numFmtId="180" fontId="28" fillId="0" borderId="23" xfId="166" applyNumberFormat="1" applyFont="1" applyBorder="1" applyAlignment="1">
      <alignment horizontal="center" vertical="center" wrapText="1"/>
      <protection/>
    </xf>
    <xf numFmtId="180" fontId="28" fillId="0" borderId="23" xfId="166" applyNumberFormat="1" applyFont="1" applyBorder="1" applyAlignment="1">
      <alignment horizontal="center" vertical="center"/>
      <protection/>
    </xf>
    <xf numFmtId="0" fontId="0" fillId="38" borderId="0" xfId="166" applyFill="1" applyAlignment="1">
      <alignment horizontal="center" vertical="center" wrapText="1"/>
      <protection/>
    </xf>
    <xf numFmtId="0" fontId="28" fillId="38" borderId="19" xfId="166" applyFont="1" applyFill="1" applyBorder="1" applyAlignment="1">
      <alignment horizontal="center" vertical="center" wrapText="1"/>
      <protection/>
    </xf>
    <xf numFmtId="9" fontId="28" fillId="38" borderId="19" xfId="166" applyNumberFormat="1" applyFont="1" applyFill="1" applyBorder="1" applyAlignment="1">
      <alignment horizontal="center" vertical="center" wrapText="1"/>
      <protection/>
    </xf>
    <xf numFmtId="0" fontId="28" fillId="38" borderId="0" xfId="0" applyFont="1" applyFill="1" applyAlignment="1">
      <alignment/>
    </xf>
    <xf numFmtId="9" fontId="0" fillId="38" borderId="0" xfId="0" applyNumberFormat="1" applyFill="1" applyAlignment="1">
      <alignment/>
    </xf>
    <xf numFmtId="9" fontId="0" fillId="38" borderId="0" xfId="213" applyNumberFormat="1" applyFill="1" applyAlignment="1">
      <alignment horizontal="center" vertical="center" wrapText="1"/>
      <protection/>
    </xf>
    <xf numFmtId="0" fontId="28" fillId="38" borderId="0" xfId="0" applyFont="1" applyFill="1" applyAlignment="1">
      <alignment/>
    </xf>
    <xf numFmtId="0" fontId="28" fillId="0" borderId="23" xfId="0" applyFont="1" applyFill="1" applyBorder="1" applyAlignment="1">
      <alignment horizontal="center" vertical="center" wrapText="1"/>
    </xf>
    <xf numFmtId="0" fontId="37" fillId="0" borderId="0" xfId="166" applyFont="1" applyAlignment="1">
      <alignment horizontal="center" vertical="center" wrapText="1"/>
      <protection/>
    </xf>
    <xf numFmtId="195" fontId="71" fillId="0" borderId="19" xfId="0" applyNumberFormat="1" applyFont="1" applyBorder="1" applyAlignment="1">
      <alignment horizontal="center" vertical="center" wrapText="1"/>
    </xf>
    <xf numFmtId="195" fontId="71" fillId="0" borderId="24" xfId="0" applyNumberFormat="1" applyFont="1" applyBorder="1" applyAlignment="1">
      <alignment horizontal="center" vertical="center" wrapText="1"/>
    </xf>
    <xf numFmtId="195" fontId="28" fillId="38" borderId="19" xfId="0" applyNumberFormat="1" applyFont="1" applyFill="1" applyBorder="1" applyAlignment="1">
      <alignment horizontal="center" vertical="center" wrapText="1"/>
    </xf>
    <xf numFmtId="195" fontId="28" fillId="38" borderId="19" xfId="213" applyNumberFormat="1" applyFont="1" applyFill="1" applyBorder="1" applyAlignment="1">
      <alignment horizontal="center" vertical="center" wrapText="1"/>
      <protection/>
    </xf>
    <xf numFmtId="178" fontId="28" fillId="38" borderId="19" xfId="0" applyNumberFormat="1" applyFont="1" applyFill="1" applyBorder="1" applyAlignment="1">
      <alignment horizontal="center" vertical="center" wrapText="1"/>
    </xf>
    <xf numFmtId="180" fontId="28" fillId="0" borderId="23" xfId="0" applyNumberFormat="1" applyFont="1" applyBorder="1" applyAlignment="1">
      <alignment horizontal="center" vertical="center"/>
    </xf>
    <xf numFmtId="0" fontId="4" fillId="38" borderId="0" xfId="0" applyFont="1" applyFill="1" applyAlignment="1">
      <alignment/>
    </xf>
    <xf numFmtId="0" fontId="44" fillId="38" borderId="19" xfId="278" applyNumberFormat="1" applyFont="1" applyFill="1" applyBorder="1" applyAlignment="1">
      <alignment horizontal="center" vertical="center"/>
      <protection/>
    </xf>
    <xf numFmtId="195" fontId="71" fillId="38" borderId="19" xfId="0" applyNumberFormat="1" applyFont="1" applyFill="1" applyBorder="1" applyAlignment="1">
      <alignment horizontal="center" vertical="center" wrapText="1"/>
    </xf>
    <xf numFmtId="0" fontId="3" fillId="38" borderId="0" xfId="0" applyFont="1" applyFill="1" applyAlignment="1">
      <alignment/>
    </xf>
    <xf numFmtId="180" fontId="28" fillId="0" borderId="23" xfId="166" applyNumberFormat="1" applyFont="1" applyBorder="1" applyAlignment="1">
      <alignment horizontal="center" vertical="center"/>
      <protection/>
    </xf>
    <xf numFmtId="0" fontId="28" fillId="38" borderId="19" xfId="213" applyFont="1" applyFill="1" applyBorder="1" applyAlignment="1">
      <alignment horizontal="center" vertical="center" wrapText="1"/>
      <protection/>
    </xf>
    <xf numFmtId="195" fontId="28" fillId="38" borderId="24" xfId="213" applyNumberFormat="1" applyFont="1" applyFill="1" applyBorder="1" applyAlignment="1">
      <alignment horizontal="center" vertical="center" wrapText="1"/>
      <protection/>
    </xf>
    <xf numFmtId="0" fontId="28" fillId="38" borderId="24" xfId="213" applyFont="1" applyFill="1" applyBorder="1" applyAlignment="1">
      <alignment horizontal="center" vertical="center" wrapText="1"/>
      <protection/>
    </xf>
    <xf numFmtId="0" fontId="28" fillId="38" borderId="23" xfId="0" applyFont="1" applyFill="1" applyBorder="1" applyAlignment="1">
      <alignment horizontal="center" vertical="center"/>
    </xf>
    <xf numFmtId="10" fontId="28" fillId="38" borderId="24" xfId="213" applyNumberFormat="1" applyFont="1" applyFill="1" applyBorder="1" applyAlignment="1">
      <alignment horizontal="center" vertical="center" wrapText="1"/>
      <protection/>
    </xf>
    <xf numFmtId="0" fontId="8" fillId="38" borderId="0" xfId="213" applyFont="1" applyFill="1" applyAlignment="1">
      <alignment horizontal="center" vertical="center" wrapText="1"/>
      <protection/>
    </xf>
    <xf numFmtId="10" fontId="0" fillId="38" borderId="0" xfId="0" applyNumberFormat="1" applyFont="1" applyFill="1" applyAlignment="1">
      <alignment horizontal="center" vertical="center" wrapText="1"/>
    </xf>
    <xf numFmtId="0" fontId="0" fillId="38" borderId="0" xfId="0" applyFont="1" applyFill="1" applyAlignment="1">
      <alignment horizontal="center" vertical="center" wrapText="1"/>
    </xf>
    <xf numFmtId="10" fontId="32" fillId="38" borderId="0" xfId="0" applyNumberFormat="1" applyFont="1" applyFill="1" applyAlignment="1">
      <alignment horizontal="center" vertical="center" wrapText="1"/>
    </xf>
    <xf numFmtId="0" fontId="4" fillId="38" borderId="25" xfId="0" applyFont="1" applyFill="1" applyBorder="1" applyAlignment="1">
      <alignment horizontal="center" vertical="center" wrapText="1"/>
    </xf>
    <xf numFmtId="0" fontId="30" fillId="38" borderId="0" xfId="0" applyFont="1" applyFill="1" applyAlignment="1">
      <alignment horizontal="center" vertical="center" wrapText="1"/>
    </xf>
    <xf numFmtId="10" fontId="35" fillId="38" borderId="0" xfId="0" applyNumberFormat="1" applyFont="1" applyFill="1" applyAlignment="1">
      <alignment horizontal="center" vertical="center" wrapText="1"/>
    </xf>
    <xf numFmtId="179" fontId="32" fillId="38" borderId="0" xfId="0" applyNumberFormat="1" applyFont="1" applyFill="1" applyAlignment="1">
      <alignment horizontal="center" vertical="center" wrapText="1"/>
    </xf>
    <xf numFmtId="179" fontId="35" fillId="38" borderId="0" xfId="0" applyNumberFormat="1" applyFont="1" applyFill="1" applyAlignment="1">
      <alignment horizontal="center" vertical="center" wrapText="1"/>
    </xf>
    <xf numFmtId="179" fontId="28" fillId="38" borderId="19" xfId="0" applyNumberFormat="1" applyFont="1" applyFill="1" applyBorder="1" applyAlignment="1">
      <alignment horizontal="center" vertical="center" wrapText="1"/>
    </xf>
    <xf numFmtId="179" fontId="0" fillId="0" borderId="0" xfId="0" applyNumberFormat="1" applyFont="1" applyAlignment="1">
      <alignment horizontal="center" vertical="center" wrapText="1"/>
    </xf>
    <xf numFmtId="179" fontId="30" fillId="0" borderId="0" xfId="0" applyNumberFormat="1" applyFont="1" applyAlignment="1">
      <alignment horizontal="center" vertical="center" wrapText="1"/>
    </xf>
    <xf numFmtId="179" fontId="4" fillId="0" borderId="0" xfId="0" applyNumberFormat="1" applyFont="1" applyAlignment="1">
      <alignment horizontal="center" vertical="center" wrapText="1"/>
    </xf>
    <xf numFmtId="179" fontId="12" fillId="38" borderId="0" xfId="0" applyNumberFormat="1" applyFont="1" applyFill="1" applyAlignment="1">
      <alignment horizontal="center" vertical="center" wrapText="1"/>
    </xf>
    <xf numFmtId="179" fontId="28" fillId="38" borderId="24" xfId="0" applyNumberFormat="1" applyFont="1" applyFill="1" applyBorder="1" applyAlignment="1">
      <alignment horizontal="center" vertical="center" wrapText="1"/>
    </xf>
    <xf numFmtId="0" fontId="43" fillId="38" borderId="0" xfId="278" applyNumberFormat="1" applyFont="1" applyFill="1" applyBorder="1" applyAlignment="1">
      <alignment horizontal="center" vertical="center" wrapText="1"/>
      <protection/>
    </xf>
    <xf numFmtId="9" fontId="0" fillId="38" borderId="0" xfId="166" applyNumberFormat="1" applyFill="1" applyAlignment="1">
      <alignment horizontal="center" vertical="center" wrapText="1"/>
      <protection/>
    </xf>
    <xf numFmtId="0" fontId="2" fillId="0" borderId="25" xfId="166" applyFont="1" applyBorder="1" applyAlignment="1">
      <alignment horizontal="center" vertical="center" wrapText="1"/>
      <protection/>
    </xf>
    <xf numFmtId="0" fontId="2" fillId="38" borderId="25" xfId="166" applyFont="1" applyFill="1" applyBorder="1" applyAlignment="1">
      <alignment horizontal="center" vertical="center" wrapText="1"/>
      <protection/>
    </xf>
    <xf numFmtId="0" fontId="39" fillId="0" borderId="23" xfId="166" applyFont="1" applyBorder="1" applyAlignment="1">
      <alignment horizontal="center" vertical="center" wrapText="1"/>
      <protection/>
    </xf>
    <xf numFmtId="0" fontId="39" fillId="0" borderId="19" xfId="166" applyFont="1" applyBorder="1" applyAlignment="1">
      <alignment horizontal="center" vertical="center" wrapText="1"/>
      <protection/>
    </xf>
    <xf numFmtId="0" fontId="39" fillId="38" borderId="19" xfId="166" applyFont="1" applyFill="1" applyBorder="1" applyAlignment="1">
      <alignment horizontal="center" vertical="center" wrapText="1"/>
      <protection/>
    </xf>
    <xf numFmtId="0" fontId="39" fillId="0" borderId="19" xfId="166" applyFont="1" applyBorder="1" applyAlignment="1">
      <alignment horizontal="left" vertical="center" wrapText="1"/>
      <protection/>
    </xf>
    <xf numFmtId="0" fontId="37" fillId="0" borderId="19" xfId="166" applyFont="1" applyBorder="1" applyAlignment="1">
      <alignment horizontal="center" vertical="center" wrapText="1"/>
      <protection/>
    </xf>
    <xf numFmtId="0" fontId="37" fillId="38" borderId="19" xfId="166" applyNumberFormat="1" applyFont="1" applyFill="1" applyBorder="1" applyAlignment="1">
      <alignment horizontal="center" vertical="center" wrapText="1"/>
      <protection/>
    </xf>
    <xf numFmtId="0" fontId="37" fillId="38" borderId="19" xfId="166" applyFont="1" applyFill="1" applyBorder="1" applyAlignment="1">
      <alignment horizontal="center" vertical="center" wrapText="1"/>
      <protection/>
    </xf>
    <xf numFmtId="195" fontId="37" fillId="38" borderId="19" xfId="166" applyNumberFormat="1" applyFont="1" applyFill="1" applyBorder="1" applyAlignment="1">
      <alignment horizontal="center" vertical="center" wrapText="1"/>
      <protection/>
    </xf>
    <xf numFmtId="0" fontId="37" fillId="0" borderId="23" xfId="166" applyFont="1" applyBorder="1" applyAlignment="1">
      <alignment horizontal="center" vertical="center" wrapText="1"/>
      <protection/>
    </xf>
    <xf numFmtId="0" fontId="37" fillId="0" borderId="19" xfId="166" applyFont="1" applyBorder="1" applyAlignment="1">
      <alignment horizontal="left" vertical="center" wrapText="1"/>
      <protection/>
    </xf>
    <xf numFmtId="179" fontId="39" fillId="0" borderId="19" xfId="166" applyNumberFormat="1" applyFont="1" applyBorder="1" applyAlignment="1">
      <alignment horizontal="center" vertical="center" wrapText="1"/>
      <protection/>
    </xf>
    <xf numFmtId="180" fontId="39" fillId="38" borderId="19" xfId="166" applyNumberFormat="1" applyFont="1" applyFill="1" applyBorder="1" applyAlignment="1">
      <alignment horizontal="center" vertical="center" wrapText="1"/>
      <protection/>
    </xf>
    <xf numFmtId="0" fontId="39" fillId="38" borderId="19" xfId="166" applyNumberFormat="1" applyFont="1" applyFill="1" applyBorder="1" applyAlignment="1">
      <alignment horizontal="center" vertical="center" wrapText="1"/>
      <protection/>
    </xf>
    <xf numFmtId="179" fontId="39" fillId="38" borderId="19" xfId="166" applyNumberFormat="1" applyFont="1" applyFill="1" applyBorder="1" applyAlignment="1">
      <alignment horizontal="center" vertical="center" wrapText="1"/>
      <protection/>
    </xf>
    <xf numFmtId="10" fontId="39" fillId="38" borderId="19" xfId="166" applyNumberFormat="1" applyFont="1" applyFill="1" applyBorder="1" applyAlignment="1">
      <alignment horizontal="center" vertical="center" wrapText="1"/>
      <protection/>
    </xf>
    <xf numFmtId="195" fontId="39" fillId="38" borderId="19" xfId="166" applyNumberFormat="1" applyFont="1" applyFill="1" applyBorder="1" applyAlignment="1">
      <alignment horizontal="center" vertical="center" wrapText="1"/>
      <protection/>
    </xf>
    <xf numFmtId="181" fontId="39" fillId="38" borderId="19" xfId="166" applyNumberFormat="1" applyFont="1" applyFill="1" applyBorder="1" applyAlignment="1">
      <alignment horizontal="center" vertical="center" wrapText="1"/>
      <protection/>
    </xf>
    <xf numFmtId="180" fontId="39" fillId="0" borderId="19" xfId="166" applyNumberFormat="1" applyFont="1" applyBorder="1" applyAlignment="1">
      <alignment horizontal="center" vertical="center" wrapText="1"/>
      <protection/>
    </xf>
    <xf numFmtId="194" fontId="39" fillId="38" borderId="19" xfId="166" applyNumberFormat="1" applyFont="1" applyFill="1" applyBorder="1" applyAlignment="1">
      <alignment horizontal="center" vertical="center" wrapText="1"/>
      <protection/>
    </xf>
    <xf numFmtId="0" fontId="4" fillId="0" borderId="23" xfId="166" applyFont="1" applyBorder="1" applyAlignment="1">
      <alignment horizontal="center" vertical="center" wrapText="1"/>
      <protection/>
    </xf>
    <xf numFmtId="0" fontId="39" fillId="0" borderId="0" xfId="166" applyFont="1" applyAlignment="1">
      <alignment horizontal="center" vertical="center" wrapText="1"/>
      <protection/>
    </xf>
    <xf numFmtId="0" fontId="72" fillId="0" borderId="23" xfId="166" applyFont="1" applyBorder="1" applyAlignment="1">
      <alignment horizontal="center" vertical="center" wrapText="1"/>
      <protection/>
    </xf>
    <xf numFmtId="0" fontId="73" fillId="0" borderId="19" xfId="166" applyFont="1" applyBorder="1" applyAlignment="1">
      <alignment horizontal="left" vertical="center" wrapText="1"/>
      <protection/>
    </xf>
    <xf numFmtId="196" fontId="73" fillId="38" borderId="19" xfId="166" applyNumberFormat="1" applyFont="1" applyFill="1" applyBorder="1" applyAlignment="1">
      <alignment horizontal="center" vertical="center" wrapText="1"/>
      <protection/>
    </xf>
    <xf numFmtId="10" fontId="73" fillId="38" borderId="19" xfId="166" applyNumberFormat="1" applyFont="1" applyFill="1" applyBorder="1" applyAlignment="1">
      <alignment horizontal="center" vertical="center" wrapText="1"/>
      <protection/>
    </xf>
    <xf numFmtId="178" fontId="73" fillId="38" borderId="19" xfId="166" applyNumberFormat="1" applyFont="1" applyFill="1" applyBorder="1" applyAlignment="1">
      <alignment horizontal="center" vertical="center" wrapText="1"/>
      <protection/>
    </xf>
    <xf numFmtId="180" fontId="73" fillId="38" borderId="19" xfId="166" applyNumberFormat="1" applyFont="1" applyFill="1" applyBorder="1" applyAlignment="1">
      <alignment horizontal="center" vertical="center" wrapText="1"/>
      <protection/>
    </xf>
    <xf numFmtId="188" fontId="39" fillId="38" borderId="19" xfId="166" applyNumberFormat="1" applyFont="1" applyFill="1" applyBorder="1" applyAlignment="1">
      <alignment horizontal="center" vertical="center" wrapText="1"/>
      <protection/>
    </xf>
    <xf numFmtId="178" fontId="37" fillId="0" borderId="0" xfId="166" applyNumberFormat="1" applyFont="1" applyAlignment="1">
      <alignment horizontal="center" vertical="center" wrapText="1"/>
      <protection/>
    </xf>
    <xf numFmtId="181" fontId="39" fillId="0" borderId="19" xfId="179" applyNumberFormat="1" applyFont="1" applyBorder="1" applyAlignment="1">
      <alignment horizontal="center" vertical="center" wrapText="1"/>
      <protection/>
    </xf>
    <xf numFmtId="0" fontId="37" fillId="0" borderId="0" xfId="166" applyFont="1" applyAlignment="1">
      <alignment horizontal="left" vertical="center" wrapText="1"/>
      <protection/>
    </xf>
    <xf numFmtId="181" fontId="71" fillId="38" borderId="19" xfId="0" applyNumberFormat="1" applyFont="1" applyFill="1" applyBorder="1" applyAlignment="1">
      <alignment horizontal="center" vertical="center" wrapText="1"/>
    </xf>
    <xf numFmtId="180" fontId="71" fillId="38" borderId="19" xfId="0" applyNumberFormat="1" applyFont="1" applyFill="1" applyBorder="1" applyAlignment="1">
      <alignment horizontal="center" vertical="center" wrapText="1"/>
    </xf>
    <xf numFmtId="195" fontId="28" fillId="38" borderId="22" xfId="213" applyNumberFormat="1" applyFont="1" applyFill="1" applyBorder="1" applyAlignment="1">
      <alignment horizontal="center" vertical="center" wrapText="1"/>
      <protection/>
    </xf>
    <xf numFmtId="0" fontId="28" fillId="0" borderId="27" xfId="213" applyFont="1" applyBorder="1" applyAlignment="1">
      <alignment horizontal="center" vertical="center" wrapText="1"/>
      <protection/>
    </xf>
    <xf numFmtId="0" fontId="28" fillId="38" borderId="22" xfId="213" applyFont="1" applyFill="1" applyBorder="1" applyAlignment="1">
      <alignment horizontal="center" vertical="center" wrapText="1"/>
      <protection/>
    </xf>
    <xf numFmtId="0" fontId="28" fillId="38" borderId="28" xfId="213" applyFont="1" applyFill="1" applyBorder="1" applyAlignment="1">
      <alignment horizontal="center" vertical="center" wrapText="1"/>
      <protection/>
    </xf>
    <xf numFmtId="195" fontId="28" fillId="38" borderId="28" xfId="213" applyNumberFormat="1" applyFont="1" applyFill="1" applyBorder="1" applyAlignment="1">
      <alignment horizontal="center" vertical="center" wrapText="1"/>
      <protection/>
    </xf>
    <xf numFmtId="195" fontId="28" fillId="38" borderId="24" xfId="213" applyNumberFormat="1" applyFont="1" applyFill="1" applyBorder="1" applyAlignment="1">
      <alignment horizontal="center" vertical="center" wrapText="1"/>
      <protection/>
    </xf>
    <xf numFmtId="10" fontId="8" fillId="0" borderId="0" xfId="0" applyNumberFormat="1" applyFont="1" applyBorder="1" applyAlignment="1">
      <alignment horizontal="left" vertical="center"/>
    </xf>
    <xf numFmtId="10" fontId="0" fillId="0" borderId="0" xfId="166" applyNumberFormat="1" applyBorder="1" applyAlignment="1">
      <alignment horizontal="center" vertical="center" wrapText="1"/>
      <protection/>
    </xf>
    <xf numFmtId="10" fontId="28" fillId="0" borderId="19" xfId="166" applyNumberFormat="1" applyFont="1" applyBorder="1" applyAlignment="1">
      <alignment horizontal="center" vertical="center" wrapText="1"/>
      <protection/>
    </xf>
    <xf numFmtId="10" fontId="0" fillId="38" borderId="0" xfId="0" applyNumberFormat="1" applyFill="1" applyAlignment="1">
      <alignment/>
    </xf>
    <xf numFmtId="10" fontId="0" fillId="38" borderId="0" xfId="166" applyNumberFormat="1" applyFill="1" applyAlignment="1">
      <alignment horizontal="center" vertical="center" wrapText="1"/>
      <protection/>
    </xf>
    <xf numFmtId="10" fontId="28" fillId="38" borderId="19" xfId="166" applyNumberFormat="1" applyFont="1" applyFill="1" applyBorder="1" applyAlignment="1">
      <alignment horizontal="center" vertical="center" wrapText="1"/>
      <protection/>
    </xf>
    <xf numFmtId="181" fontId="28" fillId="38" borderId="19" xfId="0" applyNumberFormat="1" applyFont="1" applyFill="1" applyBorder="1" applyAlignment="1">
      <alignment horizontal="center" vertical="center" wrapText="1"/>
    </xf>
    <xf numFmtId="181" fontId="8" fillId="38" borderId="19" xfId="0" applyNumberFormat="1" applyFont="1" applyFill="1" applyBorder="1" applyAlignment="1">
      <alignment horizontal="center" vertical="center" wrapText="1"/>
    </xf>
    <xf numFmtId="0" fontId="0" fillId="38" borderId="0" xfId="0" applyFont="1" applyFill="1" applyBorder="1" applyAlignment="1">
      <alignment vertical="center"/>
    </xf>
    <xf numFmtId="10" fontId="28" fillId="0" borderId="0" xfId="0" applyNumberFormat="1" applyFont="1" applyBorder="1" applyAlignment="1">
      <alignment horizontal="right" vertical="center"/>
    </xf>
    <xf numFmtId="0" fontId="28" fillId="0" borderId="19" xfId="0" applyFont="1" applyBorder="1" applyAlignment="1">
      <alignment horizontal="center" vertical="center" wrapText="1"/>
    </xf>
    <xf numFmtId="0" fontId="28" fillId="0" borderId="0" xfId="0" applyFont="1" applyAlignment="1">
      <alignment horizontal="center" vertical="center"/>
    </xf>
    <xf numFmtId="0" fontId="28" fillId="0" borderId="24" xfId="0" applyFont="1" applyBorder="1" applyAlignment="1">
      <alignment horizontal="center" vertical="center"/>
    </xf>
    <xf numFmtId="0" fontId="28" fillId="38" borderId="19" xfId="0" applyFont="1" applyFill="1" applyBorder="1" applyAlignment="1">
      <alignment horizontal="center" vertical="center" wrapText="1"/>
    </xf>
    <xf numFmtId="10" fontId="28" fillId="0" borderId="19" xfId="0" applyNumberFormat="1" applyFont="1" applyFill="1" applyBorder="1" applyAlignment="1">
      <alignment horizontal="center" vertical="center" wrapText="1"/>
    </xf>
    <xf numFmtId="179" fontId="32" fillId="38" borderId="0" xfId="0" applyNumberFormat="1" applyFont="1" applyFill="1" applyAlignment="1">
      <alignment horizontal="center"/>
    </xf>
    <xf numFmtId="179" fontId="28" fillId="38" borderId="19" xfId="0" applyNumberFormat="1" applyFont="1" applyFill="1" applyBorder="1" applyAlignment="1">
      <alignment horizontal="center" vertical="center" wrapText="1"/>
    </xf>
    <xf numFmtId="9" fontId="28" fillId="38" borderId="19" xfId="213" applyNumberFormat="1" applyFont="1" applyFill="1" applyBorder="1" applyAlignment="1">
      <alignment horizontal="center" vertical="center" wrapText="1"/>
      <protection/>
    </xf>
    <xf numFmtId="0" fontId="28" fillId="38" borderId="19" xfId="213" applyFont="1" applyFill="1" applyBorder="1" applyAlignment="1">
      <alignment horizontal="center" vertical="center" wrapText="1"/>
      <protection/>
    </xf>
    <xf numFmtId="9" fontId="28" fillId="38" borderId="24" xfId="213" applyNumberFormat="1" applyFont="1" applyFill="1" applyBorder="1" applyAlignment="1">
      <alignment horizontal="center" vertical="center" wrapText="1"/>
      <protection/>
    </xf>
    <xf numFmtId="0" fontId="28" fillId="38" borderId="24" xfId="213" applyFont="1" applyFill="1" applyBorder="1" applyAlignment="1">
      <alignment horizontal="center" vertical="center" wrapText="1"/>
      <protection/>
    </xf>
    <xf numFmtId="0" fontId="28" fillId="38" borderId="19" xfId="213" applyFont="1" applyFill="1" applyBorder="1" applyAlignment="1">
      <alignment horizontal="center" vertical="center" wrapText="1"/>
      <protection/>
    </xf>
    <xf numFmtId="181" fontId="28" fillId="0" borderId="24" xfId="0" applyNumberFormat="1" applyFont="1" applyBorder="1" applyAlignment="1">
      <alignment horizontal="center" vertical="center" wrapText="1"/>
    </xf>
    <xf numFmtId="195" fontId="28" fillId="38" borderId="24" xfId="0" applyNumberFormat="1" applyFont="1" applyFill="1" applyBorder="1" applyAlignment="1">
      <alignment horizontal="center" vertical="center" wrapText="1"/>
    </xf>
    <xf numFmtId="183" fontId="46" fillId="38" borderId="19" xfId="44" applyNumberFormat="1" applyFont="1" applyFill="1" applyBorder="1" applyAlignment="1">
      <alignment horizontal="center" vertical="center" wrapText="1"/>
    </xf>
    <xf numFmtId="182" fontId="74" fillId="38" borderId="19" xfId="0" applyNumberFormat="1" applyFont="1" applyFill="1" applyBorder="1" applyAlignment="1">
      <alignment horizontal="center" vertical="center" wrapText="1"/>
    </xf>
    <xf numFmtId="182" fontId="74" fillId="38" borderId="19" xfId="44" applyNumberFormat="1" applyFont="1" applyFill="1" applyBorder="1" applyAlignment="1">
      <alignment horizontal="center" vertical="center" wrapText="1"/>
    </xf>
    <xf numFmtId="183" fontId="45" fillId="38" borderId="19" xfId="44" applyNumberFormat="1" applyFont="1" applyFill="1" applyBorder="1" applyAlignment="1">
      <alignment horizontal="center" vertical="center" wrapText="1"/>
    </xf>
    <xf numFmtId="182" fontId="75" fillId="38" borderId="19" xfId="44" applyNumberFormat="1" applyFont="1" applyFill="1" applyBorder="1" applyAlignment="1">
      <alignment horizontal="center" vertical="center" wrapText="1"/>
    </xf>
    <xf numFmtId="0" fontId="28" fillId="38" borderId="19" xfId="0" applyFont="1" applyFill="1" applyBorder="1" applyAlignment="1">
      <alignment horizontal="center" vertical="center" wrapText="1"/>
    </xf>
    <xf numFmtId="0" fontId="37" fillId="38" borderId="0" xfId="166" applyFont="1" applyFill="1" applyAlignment="1">
      <alignment horizontal="center" vertical="center" wrapText="1"/>
      <protection/>
    </xf>
    <xf numFmtId="0" fontId="0" fillId="0" borderId="0" xfId="0" applyFont="1" applyAlignment="1">
      <alignment/>
    </xf>
    <xf numFmtId="0" fontId="0" fillId="0" borderId="0" xfId="0" applyFont="1" applyAlignment="1">
      <alignment horizontal="left" vertical="center"/>
    </xf>
    <xf numFmtId="0" fontId="76" fillId="38" borderId="23" xfId="166" applyFont="1" applyFill="1" applyBorder="1" applyAlignment="1">
      <alignment horizontal="center" vertical="center" wrapText="1"/>
      <protection/>
    </xf>
    <xf numFmtId="0" fontId="76" fillId="38" borderId="19" xfId="166" applyFont="1" applyFill="1" applyBorder="1" applyAlignment="1">
      <alignment horizontal="left" vertical="center" wrapText="1"/>
      <protection/>
    </xf>
    <xf numFmtId="179" fontId="39" fillId="38" borderId="19" xfId="179" applyNumberFormat="1" applyFont="1" applyFill="1" applyBorder="1" applyAlignment="1">
      <alignment horizontal="center" vertical="center" wrapText="1"/>
      <protection/>
    </xf>
    <xf numFmtId="9" fontId="39" fillId="38" borderId="19" xfId="166" applyNumberFormat="1" applyFont="1" applyFill="1" applyBorder="1" applyAlignment="1">
      <alignment horizontal="center" vertical="center" wrapText="1"/>
      <protection/>
    </xf>
    <xf numFmtId="0" fontId="39" fillId="0" borderId="0" xfId="0" applyFont="1" applyAlignment="1">
      <alignment horizontal="center" vertical="center"/>
    </xf>
    <xf numFmtId="179" fontId="28" fillId="38" borderId="19" xfId="0" applyNumberFormat="1" applyFont="1" applyFill="1" applyBorder="1" applyAlignment="1">
      <alignment horizontal="center" vertical="center" wrapText="1"/>
    </xf>
    <xf numFmtId="195" fontId="74" fillId="38" borderId="19" xfId="39" applyNumberFormat="1" applyFont="1" applyFill="1" applyBorder="1" applyAlignment="1">
      <alignment horizontal="center" vertical="center" wrapText="1"/>
    </xf>
    <xf numFmtId="195" fontId="74" fillId="38" borderId="19" xfId="44" applyNumberFormat="1" applyFont="1" applyFill="1" applyBorder="1" applyAlignment="1">
      <alignment horizontal="center" vertical="center" wrapText="1"/>
    </xf>
    <xf numFmtId="195" fontId="75" fillId="38" borderId="19" xfId="44" applyNumberFormat="1" applyFont="1" applyFill="1" applyBorder="1" applyAlignment="1">
      <alignment horizontal="center" vertical="center" wrapText="1"/>
    </xf>
    <xf numFmtId="195" fontId="74" fillId="38" borderId="24" xfId="39" applyNumberFormat="1" applyFont="1" applyFill="1" applyBorder="1" applyAlignment="1">
      <alignment horizontal="center" vertical="center" wrapText="1"/>
    </xf>
    <xf numFmtId="195" fontId="74" fillId="38" borderId="24" xfId="44" applyNumberFormat="1" applyFont="1" applyFill="1" applyBorder="1" applyAlignment="1">
      <alignment horizontal="center" vertical="center" wrapText="1"/>
    </xf>
    <xf numFmtId="195" fontId="75" fillId="38" borderId="24" xfId="44" applyNumberFormat="1" applyFont="1" applyFill="1" applyBorder="1" applyAlignment="1">
      <alignment horizontal="center" vertical="center" wrapText="1"/>
    </xf>
    <xf numFmtId="179" fontId="77" fillId="38" borderId="22" xfId="0" applyNumberFormat="1" applyFont="1" applyFill="1" applyBorder="1" applyAlignment="1">
      <alignment horizontal="center" vertical="center" wrapText="1"/>
    </xf>
    <xf numFmtId="179" fontId="77" fillId="38" borderId="19" xfId="0" applyNumberFormat="1" applyFont="1" applyFill="1" applyBorder="1" applyAlignment="1">
      <alignment horizontal="center" vertical="center" wrapText="1"/>
    </xf>
    <xf numFmtId="181" fontId="8" fillId="38" borderId="19" xfId="0" applyNumberFormat="1" applyFont="1" applyFill="1" applyBorder="1" applyAlignment="1">
      <alignment horizontal="center" vertical="center" wrapText="1"/>
    </xf>
    <xf numFmtId="195" fontId="28" fillId="37" borderId="19" xfId="0" applyNumberFormat="1" applyFont="1" applyFill="1" applyBorder="1" applyAlignment="1">
      <alignment horizontal="center" vertical="center" wrapText="1"/>
    </xf>
    <xf numFmtId="195" fontId="28" fillId="38" borderId="24" xfId="0" applyNumberFormat="1" applyFont="1" applyFill="1" applyBorder="1" applyAlignment="1">
      <alignment horizontal="center" vertical="center" wrapText="1"/>
    </xf>
    <xf numFmtId="0" fontId="71" fillId="38" borderId="19" xfId="168" applyFont="1" applyFill="1" applyBorder="1" applyAlignment="1">
      <alignment horizontal="center" vertical="center" wrapText="1"/>
      <protection/>
    </xf>
    <xf numFmtId="9" fontId="28" fillId="0" borderId="19" xfId="0" applyNumberFormat="1" applyFont="1" applyBorder="1" applyAlignment="1">
      <alignment horizontal="center" vertical="center" wrapText="1"/>
    </xf>
    <xf numFmtId="10" fontId="28" fillId="0" borderId="24" xfId="0" applyNumberFormat="1" applyFont="1" applyBorder="1" applyAlignment="1">
      <alignment horizontal="center" vertical="center" wrapText="1"/>
    </xf>
    <xf numFmtId="179" fontId="8" fillId="38" borderId="19" xfId="0" applyNumberFormat="1" applyFont="1" applyFill="1" applyBorder="1" applyAlignment="1">
      <alignment horizontal="center" vertical="center" wrapText="1"/>
    </xf>
    <xf numFmtId="0" fontId="48" fillId="38" borderId="20" xfId="277" applyFont="1" applyFill="1" applyBorder="1" applyAlignment="1">
      <alignment horizontal="center" vertical="center" wrapText="1"/>
      <protection/>
    </xf>
    <xf numFmtId="195" fontId="48" fillId="38" borderId="20" xfId="39" applyNumberFormat="1" applyFont="1" applyFill="1" applyBorder="1" applyAlignment="1">
      <alignment horizontal="center" vertical="center" wrapText="1"/>
    </xf>
    <xf numFmtId="195" fontId="48" fillId="38" borderId="19" xfId="39" applyNumberFormat="1" applyFont="1" applyFill="1" applyBorder="1" applyAlignment="1">
      <alignment horizontal="center" vertical="center" wrapText="1"/>
    </xf>
    <xf numFmtId="178" fontId="48" fillId="38" borderId="19" xfId="39" applyNumberFormat="1" applyFont="1" applyFill="1" applyBorder="1" applyAlignment="1">
      <alignment horizontal="center" vertical="center" wrapText="1"/>
    </xf>
    <xf numFmtId="188" fontId="48" fillId="38" borderId="24" xfId="277" applyNumberFormat="1" applyFont="1" applyFill="1" applyBorder="1" applyAlignment="1">
      <alignment horizontal="center" vertical="center" wrapText="1"/>
      <protection/>
    </xf>
    <xf numFmtId="0" fontId="48" fillId="38" borderId="19" xfId="277" applyFont="1" applyFill="1" applyBorder="1" applyAlignment="1">
      <alignment horizontal="center" vertical="center"/>
      <protection/>
    </xf>
    <xf numFmtId="0" fontId="49" fillId="38" borderId="29" xfId="0" applyNumberFormat="1" applyFont="1" applyFill="1" applyBorder="1" applyAlignment="1">
      <alignment horizontal="center" vertical="center" wrapText="1"/>
    </xf>
    <xf numFmtId="0" fontId="49" fillId="38" borderId="19" xfId="0" applyNumberFormat="1" applyFont="1" applyFill="1" applyBorder="1" applyAlignment="1">
      <alignment horizontal="center" vertical="center" wrapText="1"/>
    </xf>
    <xf numFmtId="0" fontId="48" fillId="39" borderId="29" xfId="0" applyFont="1" applyFill="1" applyBorder="1" applyAlignment="1">
      <alignment horizontal="center" vertical="center" wrapText="1"/>
    </xf>
    <xf numFmtId="178" fontId="48" fillId="38" borderId="24" xfId="0" applyNumberFormat="1" applyFont="1" applyFill="1" applyBorder="1" applyAlignment="1" applyProtection="1">
      <alignment horizontal="center" vertical="center" wrapText="1"/>
      <protection/>
    </xf>
    <xf numFmtId="0" fontId="48" fillId="38" borderId="29" xfId="0" applyNumberFormat="1" applyFont="1" applyFill="1" applyBorder="1" applyAlignment="1">
      <alignment horizontal="center" vertical="center" wrapText="1"/>
    </xf>
    <xf numFmtId="0" fontId="48" fillId="38" borderId="19" xfId="0" applyNumberFormat="1" applyFont="1" applyFill="1" applyBorder="1" applyAlignment="1">
      <alignment horizontal="center" vertical="center" wrapText="1"/>
    </xf>
    <xf numFmtId="0" fontId="48" fillId="38" borderId="29" xfId="0" applyFont="1" applyFill="1" applyBorder="1" applyAlignment="1">
      <alignment horizontal="center" vertical="center" wrapText="1"/>
    </xf>
    <xf numFmtId="0" fontId="48" fillId="38" borderId="19" xfId="0" applyFont="1" applyFill="1" applyBorder="1" applyAlignment="1">
      <alignment horizontal="center" vertical="center"/>
    </xf>
    <xf numFmtId="0" fontId="48" fillId="38" borderId="24" xfId="277" applyFont="1" applyFill="1" applyBorder="1" applyAlignment="1">
      <alignment horizontal="center" vertical="center"/>
      <protection/>
    </xf>
    <xf numFmtId="0" fontId="28" fillId="0" borderId="19" xfId="0" applyFont="1" applyFill="1" applyBorder="1" applyAlignment="1">
      <alignment horizontal="center" vertical="center" wrapText="1"/>
    </xf>
    <xf numFmtId="0" fontId="48" fillId="0" borderId="24" xfId="0" applyFont="1" applyFill="1" applyBorder="1" applyAlignment="1">
      <alignment horizontal="center" vertical="center" wrapText="1"/>
    </xf>
    <xf numFmtId="9" fontId="39" fillId="0" borderId="19" xfId="166" applyNumberFormat="1" applyFont="1" applyBorder="1" applyAlignment="1">
      <alignment horizontal="center" vertical="center" wrapText="1"/>
      <protection/>
    </xf>
    <xf numFmtId="179" fontId="73" fillId="38" borderId="19" xfId="166" applyNumberFormat="1" applyFont="1" applyFill="1" applyBorder="1" applyAlignment="1">
      <alignment horizontal="center" vertical="center" wrapText="1"/>
      <protection/>
    </xf>
    <xf numFmtId="0" fontId="39" fillId="0" borderId="19" xfId="246" applyFont="1" applyBorder="1" applyAlignment="1">
      <alignment horizontal="left" vertical="center" wrapText="1"/>
      <protection/>
    </xf>
    <xf numFmtId="1" fontId="37" fillId="0" borderId="19" xfId="221" applyNumberFormat="1" applyFont="1" applyFill="1" applyBorder="1" applyAlignment="1">
      <alignment horizontal="left" vertical="center" wrapText="1"/>
      <protection/>
    </xf>
    <xf numFmtId="188" fontId="39" fillId="0" borderId="19" xfId="179" applyNumberFormat="1" applyFont="1" applyBorder="1" applyAlignment="1">
      <alignment horizontal="center" vertical="center" wrapText="1"/>
      <protection/>
    </xf>
    <xf numFmtId="1" fontId="39" fillId="0" borderId="19" xfId="221" applyNumberFormat="1" applyFont="1" applyFill="1" applyBorder="1" applyAlignment="1">
      <alignment horizontal="left" vertical="center" wrapText="1"/>
      <protection/>
    </xf>
    <xf numFmtId="0" fontId="37" fillId="0" borderId="19" xfId="172" applyFont="1" applyFill="1" applyBorder="1" applyAlignment="1">
      <alignment horizontal="left" vertical="center" wrapText="1"/>
      <protection/>
    </xf>
    <xf numFmtId="0" fontId="40" fillId="0" borderId="19" xfId="221" applyFont="1" applyFill="1" applyBorder="1" applyAlignment="1">
      <alignment horizontal="center" vertical="center" wrapText="1"/>
      <protection/>
    </xf>
    <xf numFmtId="195" fontId="39" fillId="0" borderId="19" xfId="172" applyNumberFormat="1" applyFont="1" applyBorder="1" applyAlignment="1">
      <alignment horizontal="center" vertical="center" wrapText="1"/>
      <protection/>
    </xf>
    <xf numFmtId="195" fontId="39" fillId="38" borderId="19" xfId="172" applyNumberFormat="1" applyFont="1" applyFill="1" applyBorder="1" applyAlignment="1">
      <alignment horizontal="center" vertical="center" wrapText="1"/>
      <protection/>
    </xf>
    <xf numFmtId="0" fontId="28" fillId="0" borderId="22"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24" xfId="0" applyFont="1" applyBorder="1" applyAlignment="1">
      <alignment horizontal="center" vertical="center" wrapText="1"/>
    </xf>
    <xf numFmtId="179" fontId="71" fillId="38" borderId="22" xfId="0" applyNumberFormat="1" applyFont="1" applyFill="1" applyBorder="1" applyAlignment="1">
      <alignment horizontal="center" vertical="center" wrapText="1"/>
    </xf>
    <xf numFmtId="179" fontId="77" fillId="38" borderId="19" xfId="0" applyNumberFormat="1" applyFont="1" applyFill="1" applyBorder="1" applyAlignment="1">
      <alignment horizontal="center" vertical="center"/>
    </xf>
    <xf numFmtId="179" fontId="71" fillId="0" borderId="19" xfId="0" applyNumberFormat="1" applyFont="1" applyBorder="1" applyAlignment="1">
      <alignment horizontal="center" vertical="center" wrapText="1"/>
    </xf>
    <xf numFmtId="0" fontId="28" fillId="0" borderId="23" xfId="0" applyFont="1" applyFill="1" applyBorder="1" applyAlignment="1">
      <alignment horizontal="center" vertical="center"/>
    </xf>
    <xf numFmtId="179" fontId="71" fillId="38" borderId="19" xfId="0" applyNumberFormat="1" applyFont="1" applyFill="1" applyBorder="1" applyAlignment="1">
      <alignment horizontal="center" vertical="center"/>
    </xf>
    <xf numFmtId="179" fontId="71" fillId="38" borderId="22" xfId="0" applyNumberFormat="1" applyFont="1" applyFill="1" applyBorder="1" applyAlignment="1">
      <alignment horizontal="center" vertical="center"/>
    </xf>
    <xf numFmtId="179" fontId="77" fillId="38" borderId="22" xfId="0" applyNumberFormat="1" applyFont="1" applyFill="1" applyBorder="1" applyAlignment="1">
      <alignment horizontal="center" vertical="center"/>
    </xf>
    <xf numFmtId="0" fontId="28" fillId="0" borderId="23" xfId="0" applyFont="1" applyFill="1" applyBorder="1" applyAlignment="1">
      <alignment horizontal="center" vertical="center" wrapText="1"/>
    </xf>
    <xf numFmtId="0" fontId="28" fillId="38" borderId="19" xfId="0" applyNumberFormat="1" applyFont="1" applyFill="1" applyBorder="1" applyAlignment="1">
      <alignment horizontal="center" vertical="center" wrapText="1"/>
    </xf>
    <xf numFmtId="195" fontId="28" fillId="38" borderId="24" xfId="0" applyNumberFormat="1" applyFont="1" applyFill="1" applyBorder="1" applyAlignment="1">
      <alignment horizontal="center" vertical="center" wrapText="1"/>
    </xf>
    <xf numFmtId="179" fontId="39" fillId="38" borderId="22" xfId="166" applyNumberFormat="1" applyFont="1" applyFill="1" applyBorder="1" applyAlignment="1">
      <alignment horizontal="center" vertical="center" wrapText="1"/>
      <protection/>
    </xf>
    <xf numFmtId="0" fontId="39" fillId="38" borderId="19" xfId="166" applyFont="1" applyFill="1" applyBorder="1" applyAlignment="1">
      <alignment vertical="center" wrapText="1"/>
      <protection/>
    </xf>
    <xf numFmtId="188" fontId="39" fillId="38" borderId="19" xfId="179" applyNumberFormat="1" applyFont="1" applyFill="1" applyBorder="1" applyAlignment="1">
      <alignment horizontal="center" vertical="center" wrapText="1"/>
      <protection/>
    </xf>
    <xf numFmtId="10" fontId="28" fillId="38" borderId="19" xfId="0" applyNumberFormat="1" applyFont="1" applyFill="1" applyBorder="1" applyAlignment="1">
      <alignment horizontal="center" vertical="center" wrapText="1"/>
    </xf>
    <xf numFmtId="9" fontId="39" fillId="38" borderId="19" xfId="172" applyNumberFormat="1" applyFont="1" applyFill="1" applyBorder="1" applyAlignment="1">
      <alignment horizontal="center" vertical="center" wrapText="1"/>
      <protection/>
    </xf>
    <xf numFmtId="195" fontId="28" fillId="38" borderId="24" xfId="166" applyNumberFormat="1" applyFont="1" applyFill="1" applyBorder="1" applyAlignment="1">
      <alignment horizontal="center" vertical="center" wrapText="1"/>
      <protection/>
    </xf>
    <xf numFmtId="179" fontId="28" fillId="38" borderId="19" xfId="0" applyNumberFormat="1" applyFont="1" applyFill="1" applyBorder="1" applyAlignment="1">
      <alignment horizontal="center" vertical="center" wrapText="1"/>
    </xf>
    <xf numFmtId="0" fontId="76" fillId="0" borderId="23" xfId="220" applyFont="1" applyFill="1" applyBorder="1" applyAlignment="1">
      <alignment horizontal="center" vertical="center" wrapText="1"/>
      <protection/>
    </xf>
    <xf numFmtId="1" fontId="76" fillId="0" borderId="19" xfId="220" applyNumberFormat="1" applyFont="1" applyFill="1" applyBorder="1" applyAlignment="1">
      <alignment horizontal="left" vertical="center" wrapText="1"/>
      <protection/>
    </xf>
    <xf numFmtId="0" fontId="76" fillId="0" borderId="19" xfId="220" applyFont="1" applyFill="1" applyBorder="1" applyAlignment="1">
      <alignment horizontal="center" vertical="center" wrapText="1"/>
      <protection/>
    </xf>
    <xf numFmtId="0" fontId="78" fillId="0" borderId="0" xfId="0" applyFont="1" applyAlignment="1">
      <alignment horizontal="center" vertical="center" wrapText="1"/>
    </xf>
    <xf numFmtId="0" fontId="28" fillId="0" borderId="0" xfId="0" applyFont="1" applyAlignment="1">
      <alignment/>
    </xf>
    <xf numFmtId="0" fontId="28" fillId="0" borderId="24" xfId="0" applyFont="1" applyBorder="1" applyAlignment="1">
      <alignment horizontal="center" vertical="center" wrapText="1"/>
    </xf>
    <xf numFmtId="0" fontId="28" fillId="0" borderId="0" xfId="0" applyFont="1" applyAlignment="1">
      <alignment horizontal="center" vertical="center" wrapText="1"/>
    </xf>
    <xf numFmtId="9" fontId="28" fillId="0" borderId="24" xfId="0" applyNumberFormat="1" applyFont="1" applyBorder="1" applyAlignment="1">
      <alignment horizontal="center" vertical="center" wrapText="1"/>
    </xf>
    <xf numFmtId="180" fontId="73" fillId="38" borderId="19" xfId="166" applyNumberFormat="1" applyFont="1" applyFill="1" applyBorder="1" applyAlignment="1">
      <alignment horizontal="center" vertical="center" wrapText="1"/>
      <protection/>
    </xf>
    <xf numFmtId="9" fontId="73" fillId="0" borderId="19" xfId="0" applyNumberFormat="1" applyFont="1" applyBorder="1" applyAlignment="1">
      <alignment horizontal="center" vertical="center" wrapText="1"/>
    </xf>
    <xf numFmtId="10" fontId="39" fillId="38" borderId="19" xfId="166" applyNumberFormat="1" applyFont="1" applyFill="1" applyBorder="1" applyAlignment="1">
      <alignment horizontal="center" vertical="center" wrapText="1"/>
      <protection/>
    </xf>
    <xf numFmtId="10" fontId="39" fillId="38" borderId="24" xfId="166" applyNumberFormat="1" applyFont="1" applyFill="1" applyBorder="1" applyAlignment="1">
      <alignment horizontal="center" vertical="center" wrapText="1"/>
      <protection/>
    </xf>
    <xf numFmtId="0" fontId="39" fillId="38" borderId="24" xfId="166" applyFont="1" applyFill="1" applyBorder="1" applyAlignment="1">
      <alignment horizontal="center" vertical="center" wrapText="1"/>
      <protection/>
    </xf>
    <xf numFmtId="179" fontId="77" fillId="38" borderId="22" xfId="0" applyNumberFormat="1" applyFont="1" applyFill="1" applyBorder="1" applyAlignment="1">
      <alignment vertical="center"/>
    </xf>
    <xf numFmtId="179" fontId="3" fillId="0" borderId="0" xfId="0" applyNumberFormat="1" applyFont="1" applyAlignment="1">
      <alignment/>
    </xf>
    <xf numFmtId="179" fontId="77" fillId="38" borderId="19" xfId="0" applyNumberFormat="1" applyFont="1" applyFill="1" applyBorder="1" applyAlignment="1">
      <alignment vertical="center"/>
    </xf>
    <xf numFmtId="181" fontId="39" fillId="38" borderId="19" xfId="179" applyNumberFormat="1" applyFont="1" applyFill="1" applyBorder="1" applyAlignment="1">
      <alignment horizontal="center" vertical="center" wrapText="1"/>
      <protection/>
    </xf>
    <xf numFmtId="0" fontId="28" fillId="38" borderId="19" xfId="215" applyFont="1" applyFill="1" applyBorder="1" applyAlignment="1">
      <alignment horizontal="center" vertical="center" wrapText="1"/>
      <protection/>
    </xf>
    <xf numFmtId="0" fontId="28" fillId="38" borderId="22" xfId="215" applyFont="1" applyFill="1" applyBorder="1" applyAlignment="1">
      <alignment horizontal="center" vertical="center" wrapText="1"/>
      <protection/>
    </xf>
    <xf numFmtId="49" fontId="71" fillId="38" borderId="24" xfId="0" applyNumberFormat="1" applyFont="1" applyFill="1" applyBorder="1" applyAlignment="1">
      <alignment horizontal="center" vertical="center" wrapText="1"/>
    </xf>
    <xf numFmtId="49" fontId="71" fillId="38" borderId="19" xfId="0" applyNumberFormat="1" applyFont="1" applyFill="1" applyBorder="1" applyAlignment="1">
      <alignment horizontal="center" vertical="center" wrapText="1"/>
    </xf>
    <xf numFmtId="195" fontId="0" fillId="38" borderId="0" xfId="0" applyNumberFormat="1" applyFill="1" applyAlignment="1">
      <alignment/>
    </xf>
    <xf numFmtId="195" fontId="0" fillId="38" borderId="0" xfId="166" applyNumberFormat="1" applyFill="1" applyAlignment="1">
      <alignment horizontal="center" vertical="center" wrapText="1"/>
      <protection/>
    </xf>
    <xf numFmtId="0" fontId="28" fillId="38" borderId="19" xfId="240" applyFont="1" applyFill="1" applyBorder="1" applyAlignment="1">
      <alignment horizontal="center" vertical="center"/>
      <protection/>
    </xf>
    <xf numFmtId="0" fontId="28" fillId="38" borderId="22" xfId="214" applyFont="1" applyFill="1" applyBorder="1" applyAlignment="1">
      <alignment horizontal="center" vertical="center" wrapText="1"/>
      <protection/>
    </xf>
    <xf numFmtId="0" fontId="28" fillId="38" borderId="24" xfId="214" applyFont="1" applyFill="1" applyBorder="1" applyAlignment="1">
      <alignment horizontal="center" vertical="center" wrapText="1"/>
      <protection/>
    </xf>
    <xf numFmtId="0" fontId="28" fillId="38" borderId="22" xfId="214" applyFont="1" applyFill="1" applyBorder="1" applyAlignment="1">
      <alignment horizontal="center" vertical="center" wrapText="1"/>
      <protection/>
    </xf>
    <xf numFmtId="178" fontId="39" fillId="38" borderId="19" xfId="179" applyNumberFormat="1" applyFont="1" applyFill="1" applyBorder="1" applyAlignment="1">
      <alignment horizontal="center" vertical="center" wrapText="1"/>
      <protection/>
    </xf>
    <xf numFmtId="10" fontId="4" fillId="0" borderId="0" xfId="0" applyNumberFormat="1" applyFont="1" applyAlignment="1">
      <alignment/>
    </xf>
    <xf numFmtId="178" fontId="39" fillId="38" borderId="19" xfId="166" applyNumberFormat="1" applyFont="1" applyFill="1" applyBorder="1" applyAlignment="1">
      <alignment horizontal="center" vertical="center" wrapText="1"/>
      <protection/>
    </xf>
    <xf numFmtId="179" fontId="37" fillId="0" borderId="0" xfId="166" applyNumberFormat="1" applyFont="1" applyAlignment="1">
      <alignment horizontal="center" vertical="center" wrapText="1"/>
      <protection/>
    </xf>
    <xf numFmtId="9" fontId="73" fillId="38" borderId="19" xfId="166" applyNumberFormat="1" applyFont="1" applyFill="1" applyBorder="1" applyAlignment="1">
      <alignment horizontal="center" vertical="center" wrapText="1"/>
      <protection/>
    </xf>
    <xf numFmtId="182" fontId="39" fillId="38" borderId="19" xfId="166" applyNumberFormat="1" applyFont="1" applyFill="1" applyBorder="1" applyAlignment="1">
      <alignment horizontal="center" vertical="center" wrapText="1"/>
      <protection/>
    </xf>
    <xf numFmtId="178" fontId="39" fillId="38" borderId="19" xfId="166" applyNumberFormat="1" applyFont="1" applyFill="1" applyBorder="1" applyAlignment="1">
      <alignment horizontal="center" vertical="center" wrapText="1"/>
      <protection/>
    </xf>
    <xf numFmtId="0" fontId="41" fillId="38" borderId="19" xfId="166" applyFont="1" applyFill="1" applyBorder="1" applyAlignment="1">
      <alignment horizontal="center" vertical="center" wrapText="1"/>
      <protection/>
    </xf>
    <xf numFmtId="0" fontId="2" fillId="38" borderId="0" xfId="166" applyFont="1" applyFill="1" applyBorder="1" applyAlignment="1">
      <alignment horizontal="center" vertical="center" wrapText="1"/>
      <protection/>
    </xf>
    <xf numFmtId="0" fontId="37" fillId="38" borderId="24" xfId="166" applyFont="1" applyFill="1" applyBorder="1" applyAlignment="1">
      <alignment horizontal="center" vertical="center" wrapText="1"/>
      <protection/>
    </xf>
    <xf numFmtId="180" fontId="39" fillId="38" borderId="24" xfId="166" applyNumberFormat="1" applyFont="1" applyFill="1" applyBorder="1" applyAlignment="1">
      <alignment horizontal="center" vertical="center" wrapText="1"/>
      <protection/>
    </xf>
    <xf numFmtId="0" fontId="76" fillId="38" borderId="24" xfId="0" applyFont="1" applyFill="1" applyBorder="1" applyAlignment="1">
      <alignment horizontal="center" vertical="center" wrapText="1"/>
    </xf>
    <xf numFmtId="10" fontId="73" fillId="38" borderId="24" xfId="166" applyNumberFormat="1" applyFont="1" applyFill="1" applyBorder="1" applyAlignment="1">
      <alignment horizontal="center" vertical="center" wrapText="1"/>
      <protection/>
    </xf>
    <xf numFmtId="0" fontId="47" fillId="0" borderId="0" xfId="0" applyFont="1" applyAlignment="1">
      <alignment horizontal="center" wrapText="1"/>
    </xf>
    <xf numFmtId="0" fontId="79" fillId="0" borderId="0" xfId="166" applyFont="1" applyAlignment="1">
      <alignment horizontal="left" vertical="center" wrapText="1"/>
      <protection/>
    </xf>
    <xf numFmtId="0" fontId="38" fillId="0" borderId="0" xfId="166" applyFont="1" applyBorder="1" applyAlignment="1">
      <alignment horizontal="center" vertical="center" wrapText="1"/>
      <protection/>
    </xf>
    <xf numFmtId="0" fontId="38" fillId="40" borderId="0" xfId="166" applyFont="1" applyFill="1" applyBorder="1" applyAlignment="1">
      <alignment horizontal="center" vertical="center" wrapText="1"/>
      <protection/>
    </xf>
    <xf numFmtId="178" fontId="39" fillId="38" borderId="19" xfId="166" applyNumberFormat="1" applyFont="1" applyFill="1" applyBorder="1" applyAlignment="1">
      <alignment horizontal="center" vertical="center" wrapText="1"/>
      <protection/>
    </xf>
    <xf numFmtId="0" fontId="41" fillId="0" borderId="0" xfId="166" applyFont="1" applyBorder="1" applyAlignment="1">
      <alignment horizontal="left" vertical="center" wrapText="1"/>
      <protection/>
    </xf>
    <xf numFmtId="0" fontId="41" fillId="40" borderId="0" xfId="166" applyFont="1" applyFill="1" applyBorder="1" applyAlignment="1">
      <alignment horizontal="left" vertical="center" wrapText="1"/>
      <protection/>
    </xf>
    <xf numFmtId="0" fontId="2" fillId="0" borderId="0" xfId="0" applyFont="1" applyAlignment="1">
      <alignment horizontal="center" vertical="center"/>
    </xf>
    <xf numFmtId="0" fontId="28" fillId="38" borderId="25" xfId="0" applyFont="1" applyFill="1" applyBorder="1" applyAlignment="1">
      <alignment horizontal="right"/>
    </xf>
    <xf numFmtId="0" fontId="28" fillId="38" borderId="25" xfId="0" applyFont="1" applyFill="1" applyBorder="1" applyAlignment="1">
      <alignment horizontal="right"/>
    </xf>
    <xf numFmtId="0" fontId="28" fillId="0" borderId="30" xfId="0" applyFont="1" applyFill="1" applyBorder="1" applyAlignment="1">
      <alignment horizontal="center" vertical="center" wrapText="1"/>
    </xf>
    <xf numFmtId="0" fontId="28" fillId="0" borderId="27"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31" xfId="0" applyFont="1" applyFill="1" applyBorder="1" applyAlignment="1">
      <alignment horizontal="center" vertical="center"/>
    </xf>
    <xf numFmtId="0" fontId="28" fillId="0" borderId="25" xfId="0" applyFont="1" applyFill="1" applyBorder="1" applyAlignment="1">
      <alignment horizontal="center" vertical="center"/>
    </xf>
    <xf numFmtId="0" fontId="28" fillId="0" borderId="32" xfId="0" applyFont="1" applyFill="1" applyBorder="1" applyAlignment="1">
      <alignment horizontal="center" vertical="center"/>
    </xf>
    <xf numFmtId="0" fontId="28" fillId="0" borderId="24" xfId="277" applyFont="1" applyBorder="1" applyAlignment="1">
      <alignment horizontal="center" vertical="center" wrapText="1"/>
      <protection/>
    </xf>
    <xf numFmtId="0" fontId="28" fillId="0" borderId="26" xfId="277" applyFont="1" applyBorder="1" applyAlignment="1">
      <alignment horizontal="center" vertical="center" wrapText="1"/>
      <protection/>
    </xf>
    <xf numFmtId="0" fontId="28" fillId="0" borderId="23" xfId="277" applyFont="1" applyBorder="1" applyAlignment="1">
      <alignment horizontal="center" vertical="center" wrapText="1"/>
      <protection/>
    </xf>
    <xf numFmtId="0" fontId="28" fillId="0" borderId="19" xfId="277" applyFont="1" applyBorder="1" applyAlignment="1">
      <alignment horizontal="center" vertical="center" wrapText="1"/>
      <protection/>
    </xf>
    <xf numFmtId="0" fontId="28" fillId="0" borderId="22" xfId="277" applyFont="1" applyBorder="1" applyAlignment="1">
      <alignment horizontal="center" vertical="center" wrapText="1"/>
      <protection/>
    </xf>
    <xf numFmtId="0" fontId="28" fillId="0" borderId="20" xfId="277" applyFont="1" applyBorder="1" applyAlignment="1">
      <alignment horizontal="center" vertical="center" wrapText="1"/>
      <protection/>
    </xf>
    <xf numFmtId="0" fontId="31" fillId="38" borderId="27" xfId="278" applyNumberFormat="1" applyFont="1" applyFill="1" applyBorder="1" applyAlignment="1">
      <alignment horizontal="center" vertical="center" wrapText="1"/>
      <protection/>
    </xf>
    <xf numFmtId="0" fontId="31" fillId="38" borderId="22" xfId="278" applyNumberFormat="1" applyFont="1" applyFill="1" applyBorder="1" applyAlignment="1">
      <alignment horizontal="center" vertical="center"/>
      <protection/>
    </xf>
    <xf numFmtId="0" fontId="28" fillId="0" borderId="20" xfId="277" applyFont="1" applyBorder="1" applyAlignment="1">
      <alignment/>
      <protection/>
    </xf>
    <xf numFmtId="0" fontId="28" fillId="0" borderId="33" xfId="277" applyFont="1" applyBorder="1" applyAlignment="1">
      <alignment/>
      <protection/>
    </xf>
    <xf numFmtId="0" fontId="28" fillId="0" borderId="28" xfId="277" applyFont="1" applyBorder="1" applyAlignment="1">
      <alignment horizontal="center" vertical="center" wrapText="1"/>
      <protection/>
    </xf>
    <xf numFmtId="0" fontId="28" fillId="0" borderId="34" xfId="277" applyFont="1" applyBorder="1" applyAlignment="1">
      <alignment/>
      <protection/>
    </xf>
    <xf numFmtId="0" fontId="28" fillId="0" borderId="21" xfId="277" applyFont="1" applyBorder="1" applyAlignment="1">
      <alignment/>
      <protection/>
    </xf>
    <xf numFmtId="0" fontId="8" fillId="38" borderId="23" xfId="0" applyFont="1" applyFill="1" applyBorder="1" applyAlignment="1">
      <alignment horizontal="center" vertical="center" wrapText="1"/>
    </xf>
    <xf numFmtId="0" fontId="8" fillId="38" borderId="19" xfId="0" applyFont="1" applyFill="1" applyBorder="1" applyAlignment="1">
      <alignment horizontal="center" vertical="center"/>
    </xf>
    <xf numFmtId="0" fontId="31" fillId="38" borderId="23" xfId="278" applyNumberFormat="1" applyFont="1" applyFill="1" applyBorder="1" applyAlignment="1">
      <alignment horizontal="center" vertical="center" wrapText="1"/>
      <protection/>
    </xf>
    <xf numFmtId="0" fontId="31" fillId="38" borderId="19" xfId="278" applyNumberFormat="1" applyFont="1" applyFill="1" applyBorder="1" applyAlignment="1">
      <alignment horizontal="center" vertical="center"/>
      <protection/>
    </xf>
    <xf numFmtId="0" fontId="2" fillId="0" borderId="0" xfId="0" applyFont="1" applyAlignment="1">
      <alignment horizontal="center"/>
    </xf>
    <xf numFmtId="0" fontId="28" fillId="0" borderId="25" xfId="0" applyFont="1" applyBorder="1" applyAlignment="1">
      <alignment horizontal="right"/>
    </xf>
    <xf numFmtId="0" fontId="28" fillId="0" borderId="25" xfId="0" applyFont="1" applyBorder="1" applyAlignment="1">
      <alignment horizontal="right"/>
    </xf>
    <xf numFmtId="0" fontId="28" fillId="0" borderId="23" xfId="0" applyFont="1" applyFill="1" applyBorder="1" applyAlignment="1">
      <alignment horizontal="center" vertical="center" wrapText="1"/>
    </xf>
    <xf numFmtId="0" fontId="28" fillId="0" borderId="23" xfId="0" applyFont="1" applyFill="1" applyBorder="1" applyAlignment="1">
      <alignment vertical="center"/>
    </xf>
    <xf numFmtId="0" fontId="28" fillId="0" borderId="19" xfId="0" applyFont="1" applyFill="1" applyBorder="1" applyAlignment="1">
      <alignment horizontal="center" vertical="center" wrapText="1"/>
    </xf>
    <xf numFmtId="0" fontId="28" fillId="0" borderId="19" xfId="0" applyFont="1" applyFill="1" applyBorder="1" applyAlignment="1">
      <alignment vertical="center"/>
    </xf>
    <xf numFmtId="0" fontId="28" fillId="0" borderId="24" xfId="0" applyFont="1" applyFill="1" applyBorder="1" applyAlignment="1">
      <alignment horizontal="center" vertical="center" wrapText="1"/>
    </xf>
    <xf numFmtId="0" fontId="28" fillId="0" borderId="26" xfId="0" applyFont="1" applyFill="1" applyBorder="1" applyAlignment="1">
      <alignment vertical="center"/>
    </xf>
    <xf numFmtId="0" fontId="28" fillId="0" borderId="30" xfId="0" applyFont="1" applyFill="1" applyBorder="1" applyAlignment="1">
      <alignment vertical="center"/>
    </xf>
    <xf numFmtId="0" fontId="28" fillId="0" borderId="30" xfId="0" applyFont="1" applyBorder="1" applyAlignment="1">
      <alignment horizontal="left"/>
    </xf>
    <xf numFmtId="0" fontId="2" fillId="0" borderId="0" xfId="0" applyFont="1" applyAlignment="1">
      <alignment horizontal="center" vertical="center" wrapText="1"/>
    </xf>
    <xf numFmtId="0" fontId="28" fillId="0" borderId="25" xfId="0" applyFont="1" applyBorder="1" applyAlignment="1">
      <alignment horizontal="right" vertical="center"/>
    </xf>
    <xf numFmtId="0" fontId="28" fillId="0" borderId="24" xfId="0" applyFont="1" applyBorder="1" applyAlignment="1">
      <alignment horizontal="center" vertical="center" wrapText="1"/>
    </xf>
    <xf numFmtId="178" fontId="28" fillId="38" borderId="24" xfId="0" applyNumberFormat="1" applyFont="1" applyFill="1" applyBorder="1" applyAlignment="1">
      <alignment horizontal="center" vertical="center" wrapText="1"/>
    </xf>
    <xf numFmtId="10" fontId="28" fillId="0" borderId="24" xfId="0" applyNumberFormat="1" applyFont="1" applyBorder="1" applyAlignment="1">
      <alignment horizontal="center" vertical="center" wrapText="1"/>
    </xf>
    <xf numFmtId="10" fontId="28" fillId="0" borderId="19" xfId="0" applyNumberFormat="1" applyFont="1" applyBorder="1" applyAlignment="1">
      <alignment horizontal="center" vertical="center" wrapText="1"/>
    </xf>
    <xf numFmtId="0" fontId="28" fillId="0" borderId="23" xfId="0" applyFont="1" applyBorder="1" applyAlignment="1">
      <alignment horizontal="center" vertical="center" wrapText="1"/>
    </xf>
    <xf numFmtId="0" fontId="36" fillId="0" borderId="0" xfId="0" applyFont="1" applyAlignment="1">
      <alignment horizontal="center" vertical="center" wrapText="1"/>
    </xf>
    <xf numFmtId="10" fontId="28" fillId="38" borderId="25" xfId="0" applyNumberFormat="1" applyFont="1" applyFill="1" applyBorder="1" applyAlignment="1">
      <alignment horizontal="center" vertical="center"/>
    </xf>
    <xf numFmtId="10" fontId="28" fillId="38" borderId="25" xfId="0" applyNumberFormat="1" applyFont="1" applyFill="1" applyBorder="1" applyAlignment="1">
      <alignment horizontal="center" vertical="center"/>
    </xf>
    <xf numFmtId="179" fontId="28" fillId="38" borderId="19" xfId="0" applyNumberFormat="1" applyFont="1" applyFill="1" applyBorder="1" applyAlignment="1">
      <alignment horizontal="center" vertical="center" wrapText="1"/>
    </xf>
    <xf numFmtId="10" fontId="28" fillId="38" borderId="19" xfId="0" applyNumberFormat="1" applyFont="1" applyFill="1" applyBorder="1" applyAlignment="1">
      <alignment horizontal="center" vertical="center" wrapText="1"/>
    </xf>
    <xf numFmtId="0" fontId="28" fillId="0" borderId="19" xfId="0" applyFont="1" applyBorder="1" applyAlignment="1">
      <alignment horizontal="center" vertical="center" wrapText="1"/>
    </xf>
    <xf numFmtId="0" fontId="28" fillId="0" borderId="23" xfId="0" applyFont="1" applyBorder="1" applyAlignment="1">
      <alignment horizontal="center" vertical="center"/>
    </xf>
    <xf numFmtId="179" fontId="28" fillId="0" borderId="19" xfId="0" applyNumberFormat="1" applyFont="1" applyBorder="1" applyAlignment="1">
      <alignment horizontal="center" vertical="center" wrapText="1"/>
    </xf>
    <xf numFmtId="0" fontId="0" fillId="0" borderId="0" xfId="0" applyFont="1" applyAlignment="1">
      <alignment horizontal="left" vertical="center"/>
    </xf>
    <xf numFmtId="0" fontId="0" fillId="0" borderId="28" xfId="0" applyFont="1" applyBorder="1" applyAlignment="1">
      <alignment horizontal="center"/>
    </xf>
    <xf numFmtId="0" fontId="0" fillId="0" borderId="27" xfId="0" applyFont="1" applyBorder="1" applyAlignment="1">
      <alignment horizontal="center"/>
    </xf>
    <xf numFmtId="0" fontId="28" fillId="38" borderId="25" xfId="0" applyFont="1" applyFill="1" applyBorder="1" applyAlignment="1">
      <alignment horizontal="center" vertical="center" wrapText="1"/>
    </xf>
    <xf numFmtId="179" fontId="28" fillId="38" borderId="25" xfId="0" applyNumberFormat="1" applyFont="1" applyFill="1" applyBorder="1" applyAlignment="1">
      <alignment horizontal="center" vertical="center" wrapText="1"/>
    </xf>
    <xf numFmtId="179" fontId="28" fillId="0" borderId="24" xfId="0" applyNumberFormat="1" applyFont="1" applyBorder="1" applyAlignment="1">
      <alignment horizontal="center" vertical="center" wrapText="1"/>
    </xf>
    <xf numFmtId="179" fontId="28" fillId="38" borderId="24" xfId="0" applyNumberFormat="1" applyFont="1" applyFill="1" applyBorder="1" applyAlignment="1">
      <alignment horizontal="center" vertical="center" wrapText="1"/>
    </xf>
    <xf numFmtId="0" fontId="28" fillId="38" borderId="19" xfId="0" applyFont="1" applyFill="1" applyBorder="1" applyAlignment="1">
      <alignment horizontal="center" vertical="center" wrapText="1"/>
    </xf>
    <xf numFmtId="0" fontId="0" fillId="0" borderId="0" xfId="0" applyAlignment="1">
      <alignment/>
    </xf>
    <xf numFmtId="179" fontId="0" fillId="0" borderId="0" xfId="0" applyNumberFormat="1" applyAlignment="1">
      <alignment/>
    </xf>
    <xf numFmtId="0" fontId="28" fillId="0" borderId="23" xfId="0" applyFont="1" applyBorder="1" applyAlignment="1">
      <alignment horizontal="center" vertical="center" wrapText="1"/>
    </xf>
    <xf numFmtId="0" fontId="28" fillId="0" borderId="26" xfId="0" applyFont="1" applyBorder="1" applyAlignment="1">
      <alignment horizontal="center" vertical="center" wrapText="1"/>
    </xf>
    <xf numFmtId="178" fontId="28" fillId="38" borderId="19" xfId="0" applyNumberFormat="1" applyFont="1" applyFill="1" applyBorder="1" applyAlignment="1">
      <alignment horizontal="center" vertical="center" wrapText="1"/>
    </xf>
    <xf numFmtId="10" fontId="30" fillId="0" borderId="19" xfId="0" applyNumberFormat="1" applyFont="1" applyBorder="1" applyAlignment="1">
      <alignment horizontal="center" vertical="center" wrapText="1"/>
    </xf>
    <xf numFmtId="10" fontId="30" fillId="0" borderId="24" xfId="0" applyNumberFormat="1" applyFont="1" applyBorder="1" applyAlignment="1">
      <alignment horizontal="center" vertical="center" wrapText="1"/>
    </xf>
    <xf numFmtId="0" fontId="2" fillId="0" borderId="0" xfId="0" applyFont="1" applyBorder="1" applyAlignment="1">
      <alignment horizontal="center" vertical="center"/>
    </xf>
    <xf numFmtId="0" fontId="28" fillId="38" borderId="23" xfId="0" applyFont="1" applyFill="1" applyBorder="1" applyAlignment="1">
      <alignment horizontal="center" vertical="center"/>
    </xf>
    <xf numFmtId="0" fontId="28" fillId="38" borderId="24" xfId="0" applyNumberFormat="1" applyFont="1" applyFill="1" applyBorder="1" applyAlignment="1">
      <alignment horizontal="center" vertical="center" wrapText="1"/>
    </xf>
    <xf numFmtId="0" fontId="28" fillId="38" borderId="24" xfId="0" applyNumberFormat="1" applyFont="1" applyFill="1" applyBorder="1" applyAlignment="1">
      <alignment horizontal="center" vertical="center" wrapText="1"/>
    </xf>
    <xf numFmtId="181" fontId="28" fillId="37" borderId="24" xfId="0" applyNumberFormat="1" applyFont="1" applyFill="1" applyBorder="1" applyAlignment="1">
      <alignment horizontal="center" vertical="center" wrapText="1"/>
    </xf>
    <xf numFmtId="0" fontId="28" fillId="0" borderId="25" xfId="0" applyFont="1" applyBorder="1" applyAlignment="1">
      <alignment horizontal="right"/>
    </xf>
    <xf numFmtId="10" fontId="2" fillId="0" borderId="0" xfId="0" applyNumberFormat="1" applyFont="1" applyBorder="1" applyAlignment="1">
      <alignment horizontal="center" vertical="center"/>
    </xf>
    <xf numFmtId="0" fontId="28" fillId="38" borderId="19" xfId="213" applyFont="1" applyFill="1" applyBorder="1" applyAlignment="1">
      <alignment horizontal="center" vertical="center" wrapText="1"/>
      <protection/>
    </xf>
    <xf numFmtId="0" fontId="28" fillId="38" borderId="24" xfId="213" applyFont="1" applyFill="1" applyBorder="1" applyAlignment="1">
      <alignment horizontal="center" vertical="center" wrapText="1"/>
      <protection/>
    </xf>
    <xf numFmtId="0" fontId="28" fillId="38" borderId="26" xfId="213" applyFont="1" applyFill="1" applyBorder="1" applyAlignment="1">
      <alignment horizontal="center" vertical="center" wrapText="1"/>
      <protection/>
    </xf>
    <xf numFmtId="0" fontId="28" fillId="0" borderId="23" xfId="213" applyFont="1" applyBorder="1" applyAlignment="1">
      <alignment horizontal="center" vertical="center"/>
      <protection/>
    </xf>
    <xf numFmtId="0" fontId="28" fillId="0" borderId="24" xfId="166" applyFont="1" applyBorder="1" applyAlignment="1">
      <alignment horizontal="center" vertical="center" wrapText="1"/>
      <protection/>
    </xf>
    <xf numFmtId="0" fontId="28" fillId="0" borderId="23" xfId="166" applyFont="1" applyBorder="1" applyAlignment="1">
      <alignment horizontal="center" vertical="center" wrapText="1"/>
      <protection/>
    </xf>
    <xf numFmtId="0" fontId="28" fillId="38" borderId="24" xfId="166" applyFont="1" applyFill="1" applyBorder="1" applyAlignment="1">
      <alignment horizontal="center" vertical="center" wrapText="1"/>
      <protection/>
    </xf>
    <xf numFmtId="0" fontId="28" fillId="38" borderId="23" xfId="166" applyFont="1" applyFill="1" applyBorder="1" applyAlignment="1">
      <alignment horizontal="center" vertical="center" wrapText="1"/>
      <protection/>
    </xf>
    <xf numFmtId="0" fontId="28" fillId="38" borderId="19" xfId="166" applyFont="1" applyFill="1" applyBorder="1" applyAlignment="1">
      <alignment horizontal="center" vertical="center" wrapText="1"/>
      <protection/>
    </xf>
    <xf numFmtId="9" fontId="28" fillId="0" borderId="19" xfId="166" applyNumberFormat="1" applyFont="1" applyBorder="1" applyAlignment="1">
      <alignment horizontal="center" vertical="center" wrapText="1"/>
      <protection/>
    </xf>
    <xf numFmtId="9" fontId="28" fillId="0" borderId="24" xfId="166" applyNumberFormat="1" applyFont="1" applyBorder="1" applyAlignment="1">
      <alignment horizontal="center" vertical="center" wrapText="1"/>
      <protection/>
    </xf>
    <xf numFmtId="0" fontId="28" fillId="0" borderId="27" xfId="166" applyFont="1" applyBorder="1" applyAlignment="1">
      <alignment horizontal="center" vertical="center" wrapText="1"/>
      <protection/>
    </xf>
    <xf numFmtId="0" fontId="28" fillId="0" borderId="32" xfId="166" applyFont="1" applyBorder="1" applyAlignment="1">
      <alignment horizontal="center" vertical="center" wrapText="1"/>
      <protection/>
    </xf>
    <xf numFmtId="9" fontId="0" fillId="38" borderId="25" xfId="166" applyNumberFormat="1" applyFont="1" applyFill="1" applyBorder="1" applyAlignment="1">
      <alignment horizontal="center" vertical="center" wrapText="1"/>
      <protection/>
    </xf>
    <xf numFmtId="0" fontId="28" fillId="0" borderId="19" xfId="0" applyFont="1" applyBorder="1" applyAlignment="1">
      <alignment horizontal="center" vertical="center" wrapText="1"/>
    </xf>
    <xf numFmtId="0" fontId="28" fillId="0" borderId="24" xfId="0" applyFont="1" applyBorder="1" applyAlignment="1">
      <alignment horizontal="center" vertical="center" wrapText="1"/>
    </xf>
    <xf numFmtId="0" fontId="28" fillId="38" borderId="19" xfId="0" applyFont="1" applyFill="1" applyBorder="1" applyAlignment="1">
      <alignment horizontal="center" vertical="center" wrapText="1"/>
    </xf>
  </cellXfs>
  <cellStyles count="31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Comma [0]" xfId="33"/>
    <cellStyle name="Comma_Chart1" xfId="34"/>
    <cellStyle name="Currency [0]" xfId="35"/>
    <cellStyle name="Currency_Chart1" xfId="36"/>
    <cellStyle name="MS Sans Serif" xfId="37"/>
    <cellStyle name="Normal_laroux" xfId="38"/>
    <cellStyle name="Percent" xfId="39"/>
    <cellStyle name="百分比 2" xfId="40"/>
    <cellStyle name="百分比 2 2" xfId="41"/>
    <cellStyle name="百分比 2 2 2" xfId="42"/>
    <cellStyle name="百分比 2 3" xfId="43"/>
    <cellStyle name="百分比 3" xfId="44"/>
    <cellStyle name="百分比 3 2" xfId="45"/>
    <cellStyle name="百分比 3 2 2" xfId="46"/>
    <cellStyle name="百分比 3 3" xfId="47"/>
    <cellStyle name="百分比 3 4" xfId="48"/>
    <cellStyle name="百分比 4" xfId="49"/>
    <cellStyle name="标题" xfId="50"/>
    <cellStyle name="标题 1" xfId="51"/>
    <cellStyle name="标题 1 2" xfId="52"/>
    <cellStyle name="标题 1 2 2" xfId="53"/>
    <cellStyle name="标题 2" xfId="54"/>
    <cellStyle name="标题 2 2" xfId="55"/>
    <cellStyle name="标题 2 2 2" xfId="56"/>
    <cellStyle name="标题 3" xfId="57"/>
    <cellStyle name="标题 3 2" xfId="58"/>
    <cellStyle name="标题 3 2 2" xfId="59"/>
    <cellStyle name="标题 4" xfId="60"/>
    <cellStyle name="标题 4 2" xfId="61"/>
    <cellStyle name="标题 4 2 2" xfId="62"/>
    <cellStyle name="标题 5" xfId="63"/>
    <cellStyle name="标题 5 2" xfId="64"/>
    <cellStyle name="差" xfId="65"/>
    <cellStyle name="差 2" xfId="66"/>
    <cellStyle name="差 2 2" xfId="67"/>
    <cellStyle name="常规 10" xfId="68"/>
    <cellStyle name="常规 10 2" xfId="69"/>
    <cellStyle name="常规 10 2 2" xfId="70"/>
    <cellStyle name="常规 10 2 2 2" xfId="71"/>
    <cellStyle name="常规 10 2 2 2 2" xfId="72"/>
    <cellStyle name="常规 10 2 2 2 2 2" xfId="73"/>
    <cellStyle name="常规 10 2 2 2 3" xfId="74"/>
    <cellStyle name="常规 10 2 2 3" xfId="75"/>
    <cellStyle name="常规 10 2 2 3 2" xfId="76"/>
    <cellStyle name="常规 10 2 2 3 2 2" xfId="77"/>
    <cellStyle name="常规 10 2 2 3 3" xfId="78"/>
    <cellStyle name="常规 10 2 2 4" xfId="79"/>
    <cellStyle name="常规 10 2 3" xfId="80"/>
    <cellStyle name="常规 10 2 3 2" xfId="81"/>
    <cellStyle name="常规 10 2 3 2 2" xfId="82"/>
    <cellStyle name="常规 10 2 3 3" xfId="83"/>
    <cellStyle name="常规 10 2 4" xfId="84"/>
    <cellStyle name="常规 10 2 4 2" xfId="85"/>
    <cellStyle name="常规 10 2 4 2 2" xfId="86"/>
    <cellStyle name="常规 10 2 4 3" xfId="87"/>
    <cellStyle name="常规 10 2 5" xfId="88"/>
    <cellStyle name="常规 10 3" xfId="89"/>
    <cellStyle name="常规 10 3 2" xfId="90"/>
    <cellStyle name="常规 10 3 2 2" xfId="91"/>
    <cellStyle name="常规 10 3 3" xfId="92"/>
    <cellStyle name="常规 10 4" xfId="93"/>
    <cellStyle name="常规 10 4 2" xfId="94"/>
    <cellStyle name="常规 10 4 2 2" xfId="95"/>
    <cellStyle name="常规 10 4 3" xfId="96"/>
    <cellStyle name="常规 10 5" xfId="97"/>
    <cellStyle name="常规 11" xfId="98"/>
    <cellStyle name="常规 11 2" xfId="99"/>
    <cellStyle name="常规 12" xfId="100"/>
    <cellStyle name="常规 12 2" xfId="101"/>
    <cellStyle name="常规 13" xfId="102"/>
    <cellStyle name="常规 13 2" xfId="103"/>
    <cellStyle name="常规 14" xfId="104"/>
    <cellStyle name="常规 15" xfId="105"/>
    <cellStyle name="常规 16" xfId="106"/>
    <cellStyle name="常规 16 2" xfId="107"/>
    <cellStyle name="常规 16 2 2" xfId="108"/>
    <cellStyle name="常规 16 2 2 2" xfId="109"/>
    <cellStyle name="常规 16 2 2 2 2" xfId="110"/>
    <cellStyle name="常规 16 2 2 2 2 2" xfId="111"/>
    <cellStyle name="常规 16 2 2 2 3" xfId="112"/>
    <cellStyle name="常规 16 2 2 3" xfId="113"/>
    <cellStyle name="常规 16 2 2 3 2" xfId="114"/>
    <cellStyle name="常规 16 2 2 3 2 2" xfId="115"/>
    <cellStyle name="常规 16 2 2 3 3" xfId="116"/>
    <cellStyle name="常规 16 2 2 4" xfId="117"/>
    <cellStyle name="常规 16 2 3" xfId="118"/>
    <cellStyle name="常规 16 2 3 2" xfId="119"/>
    <cellStyle name="常规 16 2 3 2 2" xfId="120"/>
    <cellStyle name="常规 16 2 3 3" xfId="121"/>
    <cellStyle name="常规 16 2 4" xfId="122"/>
    <cellStyle name="常规 16 2 4 2" xfId="123"/>
    <cellStyle name="常规 16 2 4 2 2" xfId="124"/>
    <cellStyle name="常规 16 2 4 3" xfId="125"/>
    <cellStyle name="常规 16 2 5" xfId="126"/>
    <cellStyle name="常规 16 3" xfId="127"/>
    <cellStyle name="常规 16 3 2" xfId="128"/>
    <cellStyle name="常规 16 3 2 2" xfId="129"/>
    <cellStyle name="常规 16 3 3" xfId="130"/>
    <cellStyle name="常规 16 4" xfId="131"/>
    <cellStyle name="常规 16 4 2" xfId="132"/>
    <cellStyle name="常规 16 4 2 2" xfId="133"/>
    <cellStyle name="常规 16 4 3" xfId="134"/>
    <cellStyle name="常规 16 5" xfId="135"/>
    <cellStyle name="常规 17" xfId="136"/>
    <cellStyle name="常规 17 2" xfId="137"/>
    <cellStyle name="常规 17 2 2" xfId="138"/>
    <cellStyle name="常规 17 2 2 2" xfId="139"/>
    <cellStyle name="常规 17 2 2 2 2" xfId="140"/>
    <cellStyle name="常规 17 2 2 2 2 2" xfId="141"/>
    <cellStyle name="常规 17 2 2 2 3" xfId="142"/>
    <cellStyle name="常规 17 2 2 3" xfId="143"/>
    <cellStyle name="常规 17 2 2 3 2" xfId="144"/>
    <cellStyle name="常规 17 2 2 3 2 2" xfId="145"/>
    <cellStyle name="常规 17 2 2 3 3" xfId="146"/>
    <cellStyle name="常规 17 2 2 4" xfId="147"/>
    <cellStyle name="常规 17 2 3" xfId="148"/>
    <cellStyle name="常规 17 2 3 2" xfId="149"/>
    <cellStyle name="常规 17 2 3 2 2" xfId="150"/>
    <cellStyle name="常规 17 2 3 3" xfId="151"/>
    <cellStyle name="常规 17 2 4" xfId="152"/>
    <cellStyle name="常规 17 2 4 2" xfId="153"/>
    <cellStyle name="常规 17 2 4 2 2" xfId="154"/>
    <cellStyle name="常规 17 2 4 3" xfId="155"/>
    <cellStyle name="常规 17 2 5" xfId="156"/>
    <cellStyle name="常规 17 3" xfId="157"/>
    <cellStyle name="常规 17 3 2" xfId="158"/>
    <cellStyle name="常规 17 3 2 2" xfId="159"/>
    <cellStyle name="常规 17 3 3" xfId="160"/>
    <cellStyle name="常规 17 4" xfId="161"/>
    <cellStyle name="常规 17 4 2" xfId="162"/>
    <cellStyle name="常规 17 4 2 2" xfId="163"/>
    <cellStyle name="常规 17 4 3" xfId="164"/>
    <cellStyle name="常规 18" xfId="165"/>
    <cellStyle name="常规 19" xfId="166"/>
    <cellStyle name="常规 19 2" xfId="167"/>
    <cellStyle name="常规 2" xfId="168"/>
    <cellStyle name="常规 2 2" xfId="169"/>
    <cellStyle name="常规 2 2 2" xfId="170"/>
    <cellStyle name="常规 2 2 2 2" xfId="171"/>
    <cellStyle name="常规 2 2 2 2 2" xfId="172"/>
    <cellStyle name="常规 2 2 2 2 2 2" xfId="173"/>
    <cellStyle name="常规 2 2 2 2 3" xfId="174"/>
    <cellStyle name="常规 2 2 2 3" xfId="175"/>
    <cellStyle name="常规 2 2 2 3 2" xfId="176"/>
    <cellStyle name="常规 2 2 2 3 2 2" xfId="177"/>
    <cellStyle name="常规 2 2 2 3 3" xfId="178"/>
    <cellStyle name="常规 2 2 2 4" xfId="179"/>
    <cellStyle name="常规 2 2 2 4 2" xfId="180"/>
    <cellStyle name="常规 2 2 2 5" xfId="181"/>
    <cellStyle name="常规 2 2 3" xfId="182"/>
    <cellStyle name="常规 2 2 3 2" xfId="183"/>
    <cellStyle name="常规 2 2 3 2 2" xfId="184"/>
    <cellStyle name="常规 2 2 3 3" xfId="185"/>
    <cellStyle name="常规 2 2 4" xfId="186"/>
    <cellStyle name="常规 2 2 4 2" xfId="187"/>
    <cellStyle name="常规 2 2 4 2 2" xfId="188"/>
    <cellStyle name="常规 2 2 4 3" xfId="189"/>
    <cellStyle name="常规 2 2 5" xfId="190"/>
    <cellStyle name="常规 2 3" xfId="191"/>
    <cellStyle name="常规 2 3 2" xfId="192"/>
    <cellStyle name="常规 2 3 2 2" xfId="193"/>
    <cellStyle name="常规 2 3 2 2 2" xfId="194"/>
    <cellStyle name="常规 2 3 2 3" xfId="195"/>
    <cellStyle name="常规 2 3 3" xfId="196"/>
    <cellStyle name="常规 2 3 3 2" xfId="197"/>
    <cellStyle name="常规 2 3 3 2 2" xfId="198"/>
    <cellStyle name="常规 2 3 3 3" xfId="199"/>
    <cellStyle name="常规 2 3 4" xfId="200"/>
    <cellStyle name="常规 2 3 4 2" xfId="201"/>
    <cellStyle name="常规 2 3 5" xfId="202"/>
    <cellStyle name="常规 2 4" xfId="203"/>
    <cellStyle name="常规 2 4 2" xfId="204"/>
    <cellStyle name="常规 2 4 2 2" xfId="205"/>
    <cellStyle name="常规 2 5" xfId="206"/>
    <cellStyle name="常规 2 5 2" xfId="207"/>
    <cellStyle name="常规 2 5 2 2" xfId="208"/>
    <cellStyle name="常规 2 5 3" xfId="209"/>
    <cellStyle name="常规 2 6" xfId="210"/>
    <cellStyle name="常规 2 6 2" xfId="211"/>
    <cellStyle name="常规 2 7" xfId="212"/>
    <cellStyle name="常规 20" xfId="213"/>
    <cellStyle name="常规 20 2" xfId="214"/>
    <cellStyle name="常规 20 3" xfId="215"/>
    <cellStyle name="常规 25" xfId="216"/>
    <cellStyle name="常规 25 2" xfId="217"/>
    <cellStyle name="常规 3" xfId="218"/>
    <cellStyle name="常规 3 2" xfId="219"/>
    <cellStyle name="常规 3 2 2" xfId="220"/>
    <cellStyle name="常规 3 2 2 2" xfId="221"/>
    <cellStyle name="常规 3 2 2 2 2" xfId="222"/>
    <cellStyle name="常规 3 2 2 3" xfId="223"/>
    <cellStyle name="常规 3 2 3" xfId="224"/>
    <cellStyle name="常规 3 2 3 2" xfId="225"/>
    <cellStyle name="常规 3 2 3 2 2" xfId="226"/>
    <cellStyle name="常规 3 2 3 3" xfId="227"/>
    <cellStyle name="常规 3 2 4" xfId="228"/>
    <cellStyle name="常规 3 3" xfId="229"/>
    <cellStyle name="常规 3 3 2" xfId="230"/>
    <cellStyle name="常规 3 3 2 2" xfId="231"/>
    <cellStyle name="常规 3 3 3" xfId="232"/>
    <cellStyle name="常规 3 4" xfId="233"/>
    <cellStyle name="常规 3 4 2" xfId="234"/>
    <cellStyle name="常规 3 4 2 2" xfId="235"/>
    <cellStyle name="常规 3 4 3" xfId="236"/>
    <cellStyle name="常规 3 5" xfId="237"/>
    <cellStyle name="常规 3 5 2" xfId="238"/>
    <cellStyle name="常规 3 6" xfId="239"/>
    <cellStyle name="常规 3 6 2" xfId="240"/>
    <cellStyle name="常规 3 6 3" xfId="241"/>
    <cellStyle name="常规 3 7" xfId="242"/>
    <cellStyle name="常规 4" xfId="243"/>
    <cellStyle name="常规 4 2" xfId="244"/>
    <cellStyle name="常规 4 2 2" xfId="245"/>
    <cellStyle name="常规 4 2 2 2" xfId="246"/>
    <cellStyle name="常规 4 2 2 2 2" xfId="247"/>
    <cellStyle name="常规 4 2 2 3" xfId="248"/>
    <cellStyle name="常规 4 2 3" xfId="249"/>
    <cellStyle name="常规 4 2 3 2" xfId="250"/>
    <cellStyle name="常规 4 2 3 2 2" xfId="251"/>
    <cellStyle name="常规 4 2 3 3" xfId="252"/>
    <cellStyle name="常规 4 2 4" xfId="253"/>
    <cellStyle name="常规 4 3" xfId="254"/>
    <cellStyle name="常规 4 3 2" xfId="255"/>
    <cellStyle name="常规 4 3 2 2" xfId="256"/>
    <cellStyle name="常规 4 3 3" xfId="257"/>
    <cellStyle name="常规 4 4" xfId="258"/>
    <cellStyle name="常规 4 4 2" xfId="259"/>
    <cellStyle name="常规 4 4 2 2" xfId="260"/>
    <cellStyle name="常规 4 4 3" xfId="261"/>
    <cellStyle name="常规 4 5" xfId="262"/>
    <cellStyle name="常规 5" xfId="263"/>
    <cellStyle name="常规 5 2" xfId="264"/>
    <cellStyle name="常规 5 2 2" xfId="265"/>
    <cellStyle name="常规 5 3" xfId="266"/>
    <cellStyle name="常规 6" xfId="267"/>
    <cellStyle name="常规 6 2" xfId="268"/>
    <cellStyle name="常规 6 2 2" xfId="269"/>
    <cellStyle name="常规 6 3" xfId="270"/>
    <cellStyle name="常规 7" xfId="271"/>
    <cellStyle name="常规 7 2" xfId="272"/>
    <cellStyle name="常规 8" xfId="273"/>
    <cellStyle name="常规 8 2" xfId="274"/>
    <cellStyle name="常规 9" xfId="275"/>
    <cellStyle name="常规 9 2" xfId="276"/>
    <cellStyle name="常规_2009年1-12月份全区就业再就业情况进度表 2" xfId="277"/>
    <cellStyle name="常规_Sheet2" xfId="278"/>
    <cellStyle name="Hyperlink" xfId="279"/>
    <cellStyle name="好" xfId="280"/>
    <cellStyle name="好 2" xfId="281"/>
    <cellStyle name="好 2 2" xfId="282"/>
    <cellStyle name="汇总" xfId="283"/>
    <cellStyle name="汇总 2" xfId="284"/>
    <cellStyle name="汇总 2 2" xfId="285"/>
    <cellStyle name="Currency" xfId="286"/>
    <cellStyle name="Currency [0]" xfId="287"/>
    <cellStyle name="计算" xfId="288"/>
    <cellStyle name="计算 2" xfId="289"/>
    <cellStyle name="计算 2 2" xfId="290"/>
    <cellStyle name="检查单元格" xfId="291"/>
    <cellStyle name="检查单元格 2" xfId="292"/>
    <cellStyle name="检查单元格 2 2" xfId="293"/>
    <cellStyle name="解释性文本" xfId="294"/>
    <cellStyle name="解释性文本 2" xfId="295"/>
    <cellStyle name="解释性文本 2 2" xfId="296"/>
    <cellStyle name="警告文本" xfId="297"/>
    <cellStyle name="警告文本 2" xfId="298"/>
    <cellStyle name="警告文本 2 2" xfId="299"/>
    <cellStyle name="链接单元格" xfId="300"/>
    <cellStyle name="链接单元格 2" xfId="301"/>
    <cellStyle name="链接单元格 2 2" xfId="302"/>
    <cellStyle name="普通_laroux" xfId="303"/>
    <cellStyle name="千分位[0]_laroux" xfId="304"/>
    <cellStyle name="千分位_laroux" xfId="305"/>
    <cellStyle name="千位[0]_laroux" xfId="306"/>
    <cellStyle name="千位_laroux" xfId="307"/>
    <cellStyle name="Comma" xfId="308"/>
    <cellStyle name="Comma [0]" xfId="309"/>
    <cellStyle name="强调文字颜色 1" xfId="310"/>
    <cellStyle name="强调文字颜色 2" xfId="311"/>
    <cellStyle name="强调文字颜色 3" xfId="312"/>
    <cellStyle name="强调文字颜色 4" xfId="313"/>
    <cellStyle name="强调文字颜色 5" xfId="314"/>
    <cellStyle name="强调文字颜色 6" xfId="315"/>
    <cellStyle name="适中" xfId="316"/>
    <cellStyle name="适中 2" xfId="317"/>
    <cellStyle name="适中 2 2" xfId="318"/>
    <cellStyle name="输出" xfId="319"/>
    <cellStyle name="输出 2" xfId="320"/>
    <cellStyle name="输出 2 2" xfId="321"/>
    <cellStyle name="输入" xfId="322"/>
    <cellStyle name="输入 2" xfId="323"/>
    <cellStyle name="输入 2 2" xfId="324"/>
    <cellStyle name="Followed Hyperlink" xfId="325"/>
    <cellStyle name="注释" xfId="326"/>
    <cellStyle name="注释 2" xfId="327"/>
    <cellStyle name="注释 2 2" xfId="32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9525</xdr:colOff>
      <xdr:row>4</xdr:row>
      <xdr:rowOff>28575</xdr:rowOff>
    </xdr:from>
    <xdr:to>
      <xdr:col>15</xdr:col>
      <xdr:colOff>0</xdr:colOff>
      <xdr:row>6</xdr:row>
      <xdr:rowOff>0</xdr:rowOff>
    </xdr:to>
    <xdr:sp>
      <xdr:nvSpPr>
        <xdr:cNvPr id="1" name="Line 1"/>
        <xdr:cNvSpPr>
          <a:spLocks/>
        </xdr:cNvSpPr>
      </xdr:nvSpPr>
      <xdr:spPr>
        <a:xfrm>
          <a:off x="6696075" y="1390650"/>
          <a:ext cx="0" cy="733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14</xdr:col>
      <xdr:colOff>9525</xdr:colOff>
      <xdr:row>4</xdr:row>
      <xdr:rowOff>28575</xdr:rowOff>
    </xdr:from>
    <xdr:to>
      <xdr:col>15</xdr:col>
      <xdr:colOff>0</xdr:colOff>
      <xdr:row>6</xdr:row>
      <xdr:rowOff>0</xdr:rowOff>
    </xdr:to>
    <xdr:sp>
      <xdr:nvSpPr>
        <xdr:cNvPr id="2" name="Line 2"/>
        <xdr:cNvSpPr>
          <a:spLocks/>
        </xdr:cNvSpPr>
      </xdr:nvSpPr>
      <xdr:spPr>
        <a:xfrm>
          <a:off x="6696075" y="1390650"/>
          <a:ext cx="0" cy="733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14</xdr:col>
      <xdr:colOff>9525</xdr:colOff>
      <xdr:row>4</xdr:row>
      <xdr:rowOff>28575</xdr:rowOff>
    </xdr:from>
    <xdr:to>
      <xdr:col>15</xdr:col>
      <xdr:colOff>0</xdr:colOff>
      <xdr:row>6</xdr:row>
      <xdr:rowOff>0</xdr:rowOff>
    </xdr:to>
    <xdr:sp>
      <xdr:nvSpPr>
        <xdr:cNvPr id="3" name="Line 3"/>
        <xdr:cNvSpPr>
          <a:spLocks/>
        </xdr:cNvSpPr>
      </xdr:nvSpPr>
      <xdr:spPr>
        <a:xfrm>
          <a:off x="6696075" y="1390650"/>
          <a:ext cx="0" cy="733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14</xdr:col>
      <xdr:colOff>9525</xdr:colOff>
      <xdr:row>4</xdr:row>
      <xdr:rowOff>28575</xdr:rowOff>
    </xdr:from>
    <xdr:to>
      <xdr:col>15</xdr:col>
      <xdr:colOff>0</xdr:colOff>
      <xdr:row>6</xdr:row>
      <xdr:rowOff>0</xdr:rowOff>
    </xdr:to>
    <xdr:sp>
      <xdr:nvSpPr>
        <xdr:cNvPr id="4" name="Line 4"/>
        <xdr:cNvSpPr>
          <a:spLocks/>
        </xdr:cNvSpPr>
      </xdr:nvSpPr>
      <xdr:spPr>
        <a:xfrm>
          <a:off x="6696075" y="1390650"/>
          <a:ext cx="0" cy="733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14</xdr:col>
      <xdr:colOff>9525</xdr:colOff>
      <xdr:row>4</xdr:row>
      <xdr:rowOff>28575</xdr:rowOff>
    </xdr:from>
    <xdr:to>
      <xdr:col>15</xdr:col>
      <xdr:colOff>0</xdr:colOff>
      <xdr:row>6</xdr:row>
      <xdr:rowOff>0</xdr:rowOff>
    </xdr:to>
    <xdr:sp>
      <xdr:nvSpPr>
        <xdr:cNvPr id="5" name="Line 5"/>
        <xdr:cNvSpPr>
          <a:spLocks/>
        </xdr:cNvSpPr>
      </xdr:nvSpPr>
      <xdr:spPr>
        <a:xfrm>
          <a:off x="6696075" y="1390650"/>
          <a:ext cx="0" cy="733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14</xdr:col>
      <xdr:colOff>9525</xdr:colOff>
      <xdr:row>4</xdr:row>
      <xdr:rowOff>28575</xdr:rowOff>
    </xdr:from>
    <xdr:to>
      <xdr:col>15</xdr:col>
      <xdr:colOff>0</xdr:colOff>
      <xdr:row>6</xdr:row>
      <xdr:rowOff>0</xdr:rowOff>
    </xdr:to>
    <xdr:sp>
      <xdr:nvSpPr>
        <xdr:cNvPr id="6" name="Line 6"/>
        <xdr:cNvSpPr>
          <a:spLocks/>
        </xdr:cNvSpPr>
      </xdr:nvSpPr>
      <xdr:spPr>
        <a:xfrm>
          <a:off x="6696075" y="1390650"/>
          <a:ext cx="0" cy="733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14</xdr:col>
      <xdr:colOff>9525</xdr:colOff>
      <xdr:row>4</xdr:row>
      <xdr:rowOff>28575</xdr:rowOff>
    </xdr:from>
    <xdr:to>
      <xdr:col>15</xdr:col>
      <xdr:colOff>0</xdr:colOff>
      <xdr:row>6</xdr:row>
      <xdr:rowOff>0</xdr:rowOff>
    </xdr:to>
    <xdr:sp>
      <xdr:nvSpPr>
        <xdr:cNvPr id="7" name="Line 7"/>
        <xdr:cNvSpPr>
          <a:spLocks/>
        </xdr:cNvSpPr>
      </xdr:nvSpPr>
      <xdr:spPr>
        <a:xfrm>
          <a:off x="6696075" y="1390650"/>
          <a:ext cx="0" cy="733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14</xdr:col>
      <xdr:colOff>9525</xdr:colOff>
      <xdr:row>4</xdr:row>
      <xdr:rowOff>28575</xdr:rowOff>
    </xdr:from>
    <xdr:to>
      <xdr:col>15</xdr:col>
      <xdr:colOff>0</xdr:colOff>
      <xdr:row>6</xdr:row>
      <xdr:rowOff>0</xdr:rowOff>
    </xdr:to>
    <xdr:sp>
      <xdr:nvSpPr>
        <xdr:cNvPr id="8" name="Line 8"/>
        <xdr:cNvSpPr>
          <a:spLocks/>
        </xdr:cNvSpPr>
      </xdr:nvSpPr>
      <xdr:spPr>
        <a:xfrm>
          <a:off x="6696075" y="1390650"/>
          <a:ext cx="0" cy="733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14</xdr:col>
      <xdr:colOff>9525</xdr:colOff>
      <xdr:row>4</xdr:row>
      <xdr:rowOff>28575</xdr:rowOff>
    </xdr:from>
    <xdr:to>
      <xdr:col>15</xdr:col>
      <xdr:colOff>0</xdr:colOff>
      <xdr:row>6</xdr:row>
      <xdr:rowOff>0</xdr:rowOff>
    </xdr:to>
    <xdr:sp>
      <xdr:nvSpPr>
        <xdr:cNvPr id="9" name="Line 10"/>
        <xdr:cNvSpPr>
          <a:spLocks/>
        </xdr:cNvSpPr>
      </xdr:nvSpPr>
      <xdr:spPr>
        <a:xfrm>
          <a:off x="6696075" y="1390650"/>
          <a:ext cx="0" cy="733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14</xdr:col>
      <xdr:colOff>9525</xdr:colOff>
      <xdr:row>4</xdr:row>
      <xdr:rowOff>28575</xdr:rowOff>
    </xdr:from>
    <xdr:to>
      <xdr:col>15</xdr:col>
      <xdr:colOff>0</xdr:colOff>
      <xdr:row>6</xdr:row>
      <xdr:rowOff>0</xdr:rowOff>
    </xdr:to>
    <xdr:sp>
      <xdr:nvSpPr>
        <xdr:cNvPr id="10" name="Line 11"/>
        <xdr:cNvSpPr>
          <a:spLocks/>
        </xdr:cNvSpPr>
      </xdr:nvSpPr>
      <xdr:spPr>
        <a:xfrm>
          <a:off x="6696075" y="1390650"/>
          <a:ext cx="0" cy="733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14</xdr:col>
      <xdr:colOff>9525</xdr:colOff>
      <xdr:row>4</xdr:row>
      <xdr:rowOff>28575</xdr:rowOff>
    </xdr:from>
    <xdr:to>
      <xdr:col>15</xdr:col>
      <xdr:colOff>0</xdr:colOff>
      <xdr:row>6</xdr:row>
      <xdr:rowOff>0</xdr:rowOff>
    </xdr:to>
    <xdr:sp>
      <xdr:nvSpPr>
        <xdr:cNvPr id="11" name="Line 12"/>
        <xdr:cNvSpPr>
          <a:spLocks/>
        </xdr:cNvSpPr>
      </xdr:nvSpPr>
      <xdr:spPr>
        <a:xfrm>
          <a:off x="6696075" y="1390650"/>
          <a:ext cx="0" cy="733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14</xdr:col>
      <xdr:colOff>9525</xdr:colOff>
      <xdr:row>4</xdr:row>
      <xdr:rowOff>28575</xdr:rowOff>
    </xdr:from>
    <xdr:to>
      <xdr:col>15</xdr:col>
      <xdr:colOff>0</xdr:colOff>
      <xdr:row>6</xdr:row>
      <xdr:rowOff>0</xdr:rowOff>
    </xdr:to>
    <xdr:sp>
      <xdr:nvSpPr>
        <xdr:cNvPr id="12" name="Line 13"/>
        <xdr:cNvSpPr>
          <a:spLocks/>
        </xdr:cNvSpPr>
      </xdr:nvSpPr>
      <xdr:spPr>
        <a:xfrm>
          <a:off x="6696075" y="1390650"/>
          <a:ext cx="0" cy="733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14</xdr:col>
      <xdr:colOff>9525</xdr:colOff>
      <xdr:row>4</xdr:row>
      <xdr:rowOff>28575</xdr:rowOff>
    </xdr:from>
    <xdr:to>
      <xdr:col>15</xdr:col>
      <xdr:colOff>0</xdr:colOff>
      <xdr:row>6</xdr:row>
      <xdr:rowOff>0</xdr:rowOff>
    </xdr:to>
    <xdr:sp>
      <xdr:nvSpPr>
        <xdr:cNvPr id="13" name="Line 14"/>
        <xdr:cNvSpPr>
          <a:spLocks/>
        </xdr:cNvSpPr>
      </xdr:nvSpPr>
      <xdr:spPr>
        <a:xfrm>
          <a:off x="6696075" y="1390650"/>
          <a:ext cx="0" cy="733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14</xdr:col>
      <xdr:colOff>9525</xdr:colOff>
      <xdr:row>4</xdr:row>
      <xdr:rowOff>28575</xdr:rowOff>
    </xdr:from>
    <xdr:to>
      <xdr:col>15</xdr:col>
      <xdr:colOff>0</xdr:colOff>
      <xdr:row>6</xdr:row>
      <xdr:rowOff>0</xdr:rowOff>
    </xdr:to>
    <xdr:sp>
      <xdr:nvSpPr>
        <xdr:cNvPr id="14" name="Line 15"/>
        <xdr:cNvSpPr>
          <a:spLocks/>
        </xdr:cNvSpPr>
      </xdr:nvSpPr>
      <xdr:spPr>
        <a:xfrm>
          <a:off x="6696075" y="1390650"/>
          <a:ext cx="0" cy="733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14</xdr:col>
      <xdr:colOff>9525</xdr:colOff>
      <xdr:row>4</xdr:row>
      <xdr:rowOff>28575</xdr:rowOff>
    </xdr:from>
    <xdr:to>
      <xdr:col>15</xdr:col>
      <xdr:colOff>0</xdr:colOff>
      <xdr:row>6</xdr:row>
      <xdr:rowOff>0</xdr:rowOff>
    </xdr:to>
    <xdr:sp>
      <xdr:nvSpPr>
        <xdr:cNvPr id="15" name="Line 16"/>
        <xdr:cNvSpPr>
          <a:spLocks/>
        </xdr:cNvSpPr>
      </xdr:nvSpPr>
      <xdr:spPr>
        <a:xfrm>
          <a:off x="6696075" y="1390650"/>
          <a:ext cx="0" cy="733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14</xdr:col>
      <xdr:colOff>9525</xdr:colOff>
      <xdr:row>4</xdr:row>
      <xdr:rowOff>28575</xdr:rowOff>
    </xdr:from>
    <xdr:to>
      <xdr:col>15</xdr:col>
      <xdr:colOff>0</xdr:colOff>
      <xdr:row>6</xdr:row>
      <xdr:rowOff>0</xdr:rowOff>
    </xdr:to>
    <xdr:sp>
      <xdr:nvSpPr>
        <xdr:cNvPr id="16" name="Line 17"/>
        <xdr:cNvSpPr>
          <a:spLocks/>
        </xdr:cNvSpPr>
      </xdr:nvSpPr>
      <xdr:spPr>
        <a:xfrm>
          <a:off x="6696075" y="1390650"/>
          <a:ext cx="0" cy="733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14</xdr:col>
      <xdr:colOff>9525</xdr:colOff>
      <xdr:row>4</xdr:row>
      <xdr:rowOff>28575</xdr:rowOff>
    </xdr:from>
    <xdr:to>
      <xdr:col>15</xdr:col>
      <xdr:colOff>0</xdr:colOff>
      <xdr:row>6</xdr:row>
      <xdr:rowOff>0</xdr:rowOff>
    </xdr:to>
    <xdr:sp>
      <xdr:nvSpPr>
        <xdr:cNvPr id="17" name="Line 18"/>
        <xdr:cNvSpPr>
          <a:spLocks/>
        </xdr:cNvSpPr>
      </xdr:nvSpPr>
      <xdr:spPr>
        <a:xfrm>
          <a:off x="6696075" y="1390650"/>
          <a:ext cx="0" cy="733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14</xdr:col>
      <xdr:colOff>9525</xdr:colOff>
      <xdr:row>4</xdr:row>
      <xdr:rowOff>28575</xdr:rowOff>
    </xdr:from>
    <xdr:to>
      <xdr:col>15</xdr:col>
      <xdr:colOff>0</xdr:colOff>
      <xdr:row>6</xdr:row>
      <xdr:rowOff>0</xdr:rowOff>
    </xdr:to>
    <xdr:sp>
      <xdr:nvSpPr>
        <xdr:cNvPr id="18" name="Line 19"/>
        <xdr:cNvSpPr>
          <a:spLocks/>
        </xdr:cNvSpPr>
      </xdr:nvSpPr>
      <xdr:spPr>
        <a:xfrm>
          <a:off x="6696075" y="1390650"/>
          <a:ext cx="0" cy="733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14</xdr:col>
      <xdr:colOff>9525</xdr:colOff>
      <xdr:row>4</xdr:row>
      <xdr:rowOff>28575</xdr:rowOff>
    </xdr:from>
    <xdr:to>
      <xdr:col>15</xdr:col>
      <xdr:colOff>0</xdr:colOff>
      <xdr:row>6</xdr:row>
      <xdr:rowOff>0</xdr:rowOff>
    </xdr:to>
    <xdr:sp>
      <xdr:nvSpPr>
        <xdr:cNvPr id="19" name="Line 20"/>
        <xdr:cNvSpPr>
          <a:spLocks/>
        </xdr:cNvSpPr>
      </xdr:nvSpPr>
      <xdr:spPr>
        <a:xfrm>
          <a:off x="6696075" y="1390650"/>
          <a:ext cx="0" cy="733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14</xdr:col>
      <xdr:colOff>9525</xdr:colOff>
      <xdr:row>4</xdr:row>
      <xdr:rowOff>28575</xdr:rowOff>
    </xdr:from>
    <xdr:to>
      <xdr:col>15</xdr:col>
      <xdr:colOff>0</xdr:colOff>
      <xdr:row>6</xdr:row>
      <xdr:rowOff>0</xdr:rowOff>
    </xdr:to>
    <xdr:sp>
      <xdr:nvSpPr>
        <xdr:cNvPr id="20" name="Line 21"/>
        <xdr:cNvSpPr>
          <a:spLocks/>
        </xdr:cNvSpPr>
      </xdr:nvSpPr>
      <xdr:spPr>
        <a:xfrm>
          <a:off x="6696075" y="1390650"/>
          <a:ext cx="0" cy="733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14</xdr:col>
      <xdr:colOff>9525</xdr:colOff>
      <xdr:row>4</xdr:row>
      <xdr:rowOff>28575</xdr:rowOff>
    </xdr:from>
    <xdr:to>
      <xdr:col>15</xdr:col>
      <xdr:colOff>0</xdr:colOff>
      <xdr:row>6</xdr:row>
      <xdr:rowOff>0</xdr:rowOff>
    </xdr:to>
    <xdr:sp>
      <xdr:nvSpPr>
        <xdr:cNvPr id="21" name="Line 22"/>
        <xdr:cNvSpPr>
          <a:spLocks/>
        </xdr:cNvSpPr>
      </xdr:nvSpPr>
      <xdr:spPr>
        <a:xfrm>
          <a:off x="6696075" y="1390650"/>
          <a:ext cx="0" cy="733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14</xdr:col>
      <xdr:colOff>9525</xdr:colOff>
      <xdr:row>4</xdr:row>
      <xdr:rowOff>28575</xdr:rowOff>
    </xdr:from>
    <xdr:to>
      <xdr:col>15</xdr:col>
      <xdr:colOff>0</xdr:colOff>
      <xdr:row>6</xdr:row>
      <xdr:rowOff>0</xdr:rowOff>
    </xdr:to>
    <xdr:sp>
      <xdr:nvSpPr>
        <xdr:cNvPr id="22" name="Line 23"/>
        <xdr:cNvSpPr>
          <a:spLocks/>
        </xdr:cNvSpPr>
      </xdr:nvSpPr>
      <xdr:spPr>
        <a:xfrm>
          <a:off x="6696075" y="1390650"/>
          <a:ext cx="0" cy="733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14</xdr:col>
      <xdr:colOff>9525</xdr:colOff>
      <xdr:row>4</xdr:row>
      <xdr:rowOff>28575</xdr:rowOff>
    </xdr:from>
    <xdr:to>
      <xdr:col>15</xdr:col>
      <xdr:colOff>0</xdr:colOff>
      <xdr:row>6</xdr:row>
      <xdr:rowOff>0</xdr:rowOff>
    </xdr:to>
    <xdr:sp>
      <xdr:nvSpPr>
        <xdr:cNvPr id="23" name="Line 24"/>
        <xdr:cNvSpPr>
          <a:spLocks/>
        </xdr:cNvSpPr>
      </xdr:nvSpPr>
      <xdr:spPr>
        <a:xfrm>
          <a:off x="6696075" y="1390650"/>
          <a:ext cx="0" cy="733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14</xdr:col>
      <xdr:colOff>9525</xdr:colOff>
      <xdr:row>4</xdr:row>
      <xdr:rowOff>28575</xdr:rowOff>
    </xdr:from>
    <xdr:to>
      <xdr:col>15</xdr:col>
      <xdr:colOff>0</xdr:colOff>
      <xdr:row>6</xdr:row>
      <xdr:rowOff>0</xdr:rowOff>
    </xdr:to>
    <xdr:sp>
      <xdr:nvSpPr>
        <xdr:cNvPr id="24" name="Line 25"/>
        <xdr:cNvSpPr>
          <a:spLocks/>
        </xdr:cNvSpPr>
      </xdr:nvSpPr>
      <xdr:spPr>
        <a:xfrm>
          <a:off x="6696075" y="1390650"/>
          <a:ext cx="0" cy="733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15"/>
  <sheetViews>
    <sheetView zoomScalePageLayoutView="0" workbookViewId="0" topLeftCell="A13">
      <selection activeCell="C12" sqref="C12"/>
    </sheetView>
  </sheetViews>
  <sheetFormatPr defaultColWidth="9.00390625" defaultRowHeight="14.25"/>
  <cols>
    <col min="6" max="6" width="16.50390625" style="0" customWidth="1"/>
    <col min="7" max="7" width="17.25390625" style="0" customWidth="1"/>
    <col min="8" max="8" width="1.25" style="0" customWidth="1"/>
    <col min="9" max="9" width="0.12890625" style="0" hidden="1" customWidth="1"/>
    <col min="10" max="10" width="8.875" style="0" customWidth="1"/>
  </cols>
  <sheetData>
    <row r="1" ht="33.75" customHeight="1">
      <c r="A1" s="204" t="s">
        <v>274</v>
      </c>
    </row>
    <row r="2" ht="14.25">
      <c r="A2" s="1"/>
    </row>
    <row r="3" ht="14.25">
      <c r="A3" s="9"/>
    </row>
    <row r="4" ht="14.25">
      <c r="A4" s="9"/>
    </row>
    <row r="5" ht="14.25">
      <c r="A5" s="9"/>
    </row>
    <row r="6" ht="14.25">
      <c r="A6" s="9"/>
    </row>
    <row r="7" ht="14.25">
      <c r="A7" s="9"/>
    </row>
    <row r="8" ht="14.25">
      <c r="A8" s="9"/>
    </row>
    <row r="9" ht="14.25">
      <c r="A9" s="9"/>
    </row>
    <row r="10" ht="14.25">
      <c r="A10" s="9"/>
    </row>
    <row r="11" ht="14.25">
      <c r="A11" s="9"/>
    </row>
    <row r="12" ht="14.25">
      <c r="A12" s="9"/>
    </row>
    <row r="13" ht="14.25">
      <c r="A13" s="9"/>
    </row>
    <row r="15" spans="1:9" ht="69" customHeight="1">
      <c r="A15" s="309" t="s">
        <v>255</v>
      </c>
      <c r="B15" s="309"/>
      <c r="C15" s="309"/>
      <c r="D15" s="309"/>
      <c r="E15" s="309"/>
      <c r="F15" s="309"/>
      <c r="G15" s="309"/>
      <c r="H15" s="309"/>
      <c r="I15" s="309"/>
    </row>
  </sheetData>
  <sheetProtection/>
  <mergeCells count="1">
    <mergeCell ref="A15:I15"/>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0"/>
  </sheetPr>
  <dimension ref="A1:J20"/>
  <sheetViews>
    <sheetView zoomScalePageLayoutView="0" workbookViewId="0" topLeftCell="A1">
      <selection activeCell="B4" sqref="B4:D4"/>
    </sheetView>
  </sheetViews>
  <sheetFormatPr defaultColWidth="9.00390625" defaultRowHeight="14.25"/>
  <cols>
    <col min="1" max="1" width="12.50390625" style="65" customWidth="1"/>
    <col min="2" max="2" width="9.00390625" style="67" customWidth="1"/>
    <col min="3" max="3" width="9.00390625" style="109" customWidth="1"/>
    <col min="4" max="4" width="9.00390625" style="89" customWidth="1"/>
    <col min="5" max="7" width="10.375" style="67" customWidth="1"/>
    <col min="8" max="9" width="8.625" style="67" customWidth="1"/>
    <col min="10" max="10" width="9.625" style="89" customWidth="1"/>
    <col min="11" max="16384" width="9.00390625" style="65" customWidth="1"/>
  </cols>
  <sheetData>
    <row r="1" spans="1:5" ht="31.5" customHeight="1">
      <c r="A1" s="72" t="s">
        <v>283</v>
      </c>
      <c r="B1" s="8"/>
      <c r="C1" s="8"/>
      <c r="D1" s="66"/>
      <c r="E1" s="66"/>
    </row>
    <row r="2" spans="1:10" ht="28.5" customHeight="1">
      <c r="A2" s="389" t="s">
        <v>263</v>
      </c>
      <c r="B2" s="389"/>
      <c r="C2" s="389"/>
      <c r="D2" s="389"/>
      <c r="E2" s="389"/>
      <c r="F2" s="389"/>
      <c r="G2" s="389"/>
      <c r="H2" s="389"/>
      <c r="I2" s="389"/>
      <c r="J2" s="389"/>
    </row>
    <row r="3" spans="1:10" ht="16.5" customHeight="1">
      <c r="A3" s="344" t="s">
        <v>88</v>
      </c>
      <c r="B3" s="344"/>
      <c r="C3" s="344"/>
      <c r="D3" s="344"/>
      <c r="E3" s="344"/>
      <c r="F3" s="344"/>
      <c r="G3" s="344"/>
      <c r="H3" s="344"/>
      <c r="I3" s="344"/>
      <c r="J3" s="344"/>
    </row>
    <row r="4" spans="1:10" s="10" customFormat="1" ht="48.75" customHeight="1">
      <c r="A4" s="393" t="s">
        <v>25</v>
      </c>
      <c r="B4" s="390" t="s">
        <v>91</v>
      </c>
      <c r="C4" s="390"/>
      <c r="D4" s="390"/>
      <c r="E4" s="391" t="s">
        <v>163</v>
      </c>
      <c r="F4" s="392"/>
      <c r="G4" s="392"/>
      <c r="H4" s="390" t="s">
        <v>92</v>
      </c>
      <c r="I4" s="390"/>
      <c r="J4" s="391"/>
    </row>
    <row r="5" spans="1:10" s="76" customFormat="1" ht="48.75" customHeight="1">
      <c r="A5" s="393"/>
      <c r="B5" s="185" t="s">
        <v>117</v>
      </c>
      <c r="C5" s="188" t="s">
        <v>118</v>
      </c>
      <c r="D5" s="184" t="s">
        <v>119</v>
      </c>
      <c r="E5" s="185" t="s">
        <v>115</v>
      </c>
      <c r="F5" s="188" t="s">
        <v>116</v>
      </c>
      <c r="G5" s="184" t="s">
        <v>119</v>
      </c>
      <c r="H5" s="185" t="s">
        <v>117</v>
      </c>
      <c r="I5" s="185" t="s">
        <v>118</v>
      </c>
      <c r="J5" s="186" t="s">
        <v>119</v>
      </c>
    </row>
    <row r="6" spans="1:10" s="76" customFormat="1" ht="40.5" customHeight="1">
      <c r="A6" s="162" t="s">
        <v>2</v>
      </c>
      <c r="B6" s="163">
        <f>SUM(B7:B20)</f>
        <v>7550</v>
      </c>
      <c r="C6" s="287">
        <v>10366</v>
      </c>
      <c r="D6" s="161">
        <f>C6/B6</f>
        <v>1.3729801324503312</v>
      </c>
      <c r="E6" s="187">
        <f>SUM(E7:E20)</f>
        <v>192445</v>
      </c>
      <c r="F6" s="293">
        <v>398286</v>
      </c>
      <c r="G6" s="166">
        <f>F6/E6</f>
        <v>2.069609498817844</v>
      </c>
      <c r="H6" s="164">
        <v>9120</v>
      </c>
      <c r="I6" s="295">
        <v>15139</v>
      </c>
      <c r="J6" s="165">
        <f>I6/H6</f>
        <v>1.6599780701754385</v>
      </c>
    </row>
    <row r="7" spans="1:10" s="76" customFormat="1" ht="40.5" customHeight="1">
      <c r="A7" s="77" t="s">
        <v>3</v>
      </c>
      <c r="B7" s="75">
        <v>900</v>
      </c>
      <c r="C7" s="286">
        <v>1126</v>
      </c>
      <c r="D7" s="96">
        <f>C7/B7</f>
        <v>1.251111111111111</v>
      </c>
      <c r="E7" s="104">
        <v>18800</v>
      </c>
      <c r="F7" s="292">
        <v>31153</v>
      </c>
      <c r="G7" s="166">
        <f aca="true" t="shared" si="0" ref="G7:G20">F7/E7</f>
        <v>1.6570744680851064</v>
      </c>
      <c r="H7" s="106">
        <v>1200</v>
      </c>
      <c r="I7" s="294">
        <v>3633</v>
      </c>
      <c r="J7" s="105">
        <f>I7/H7</f>
        <v>3.0275</v>
      </c>
    </row>
    <row r="8" spans="1:10" s="76" customFormat="1" ht="40.5" customHeight="1">
      <c r="A8" s="78" t="s">
        <v>4</v>
      </c>
      <c r="B8" s="75">
        <v>800</v>
      </c>
      <c r="C8" s="286">
        <v>1178</v>
      </c>
      <c r="D8" s="96">
        <f aca="true" t="shared" si="1" ref="D8:D18">C8/B8</f>
        <v>1.4725</v>
      </c>
      <c r="E8" s="104">
        <v>43000</v>
      </c>
      <c r="F8" s="292">
        <v>77980</v>
      </c>
      <c r="G8" s="166">
        <f t="shared" si="0"/>
        <v>1.8134883720930233</v>
      </c>
      <c r="H8" s="106">
        <v>1500</v>
      </c>
      <c r="I8" s="294">
        <v>2424</v>
      </c>
      <c r="J8" s="105">
        <f aca="true" t="shared" si="2" ref="J8:J19">I8/H8</f>
        <v>1.616</v>
      </c>
    </row>
    <row r="9" spans="1:10" s="76" customFormat="1" ht="40.5" customHeight="1">
      <c r="A9" s="77" t="s">
        <v>5</v>
      </c>
      <c r="B9" s="75">
        <v>300</v>
      </c>
      <c r="C9" s="286">
        <v>361</v>
      </c>
      <c r="D9" s="96">
        <f t="shared" si="1"/>
        <v>1.2033333333333334</v>
      </c>
      <c r="E9" s="104">
        <v>8800</v>
      </c>
      <c r="F9" s="292">
        <v>33264</v>
      </c>
      <c r="G9" s="166">
        <f t="shared" si="0"/>
        <v>3.78</v>
      </c>
      <c r="H9" s="106">
        <v>400</v>
      </c>
      <c r="I9" s="294">
        <v>522</v>
      </c>
      <c r="J9" s="105">
        <f t="shared" si="2"/>
        <v>1.305</v>
      </c>
    </row>
    <row r="10" spans="1:10" s="76" customFormat="1" ht="40.5" customHeight="1">
      <c r="A10" s="78" t="s">
        <v>6</v>
      </c>
      <c r="B10" s="75">
        <v>490</v>
      </c>
      <c r="C10" s="286">
        <v>603</v>
      </c>
      <c r="D10" s="96">
        <f t="shared" si="1"/>
        <v>1.2306122448979593</v>
      </c>
      <c r="E10" s="104">
        <v>7600</v>
      </c>
      <c r="F10" s="292">
        <v>45056</v>
      </c>
      <c r="G10" s="166">
        <f t="shared" si="0"/>
        <v>5.928421052631579</v>
      </c>
      <c r="H10" s="106">
        <v>600</v>
      </c>
      <c r="I10" s="294">
        <v>736</v>
      </c>
      <c r="J10" s="105">
        <f t="shared" si="2"/>
        <v>1.2266666666666666</v>
      </c>
    </row>
    <row r="11" spans="1:10" s="76" customFormat="1" ht="40.5" customHeight="1">
      <c r="A11" s="78" t="s">
        <v>7</v>
      </c>
      <c r="B11" s="75">
        <v>600</v>
      </c>
      <c r="C11" s="286">
        <v>879</v>
      </c>
      <c r="D11" s="96">
        <f t="shared" si="1"/>
        <v>1.465</v>
      </c>
      <c r="E11" s="104">
        <v>19100</v>
      </c>
      <c r="F11" s="292">
        <v>15127</v>
      </c>
      <c r="G11" s="166">
        <f t="shared" si="0"/>
        <v>0.7919895287958115</v>
      </c>
      <c r="H11" s="106">
        <v>500</v>
      </c>
      <c r="I11" s="294">
        <v>213</v>
      </c>
      <c r="J11" s="105">
        <f t="shared" si="2"/>
        <v>0.426</v>
      </c>
    </row>
    <row r="12" spans="1:10" s="76" customFormat="1" ht="40.5" customHeight="1">
      <c r="A12" s="78" t="s">
        <v>8</v>
      </c>
      <c r="B12" s="75">
        <v>1800</v>
      </c>
      <c r="C12" s="286">
        <v>3463</v>
      </c>
      <c r="D12" s="96">
        <f t="shared" si="1"/>
        <v>1.923888888888889</v>
      </c>
      <c r="E12" s="104">
        <v>25600</v>
      </c>
      <c r="F12" s="292">
        <v>50084</v>
      </c>
      <c r="G12" s="166">
        <f t="shared" si="0"/>
        <v>1.95640625</v>
      </c>
      <c r="H12" s="106">
        <v>2000</v>
      </c>
      <c r="I12" s="294">
        <v>3179</v>
      </c>
      <c r="J12" s="105">
        <f t="shared" si="2"/>
        <v>1.5895</v>
      </c>
    </row>
    <row r="13" spans="1:10" s="76" customFormat="1" ht="41.25" customHeight="1">
      <c r="A13" s="78" t="s">
        <v>9</v>
      </c>
      <c r="B13" s="75">
        <v>140</v>
      </c>
      <c r="C13" s="286">
        <v>0</v>
      </c>
      <c r="D13" s="96">
        <f t="shared" si="1"/>
        <v>0</v>
      </c>
      <c r="E13" s="104">
        <v>10550</v>
      </c>
      <c r="F13" s="292">
        <v>49093</v>
      </c>
      <c r="G13" s="166">
        <f t="shared" si="0"/>
        <v>4.653364928909952</v>
      </c>
      <c r="H13" s="106">
        <v>240</v>
      </c>
      <c r="I13" s="294">
        <v>242</v>
      </c>
      <c r="J13" s="105">
        <f t="shared" si="2"/>
        <v>1.0083333333333333</v>
      </c>
    </row>
    <row r="14" spans="1:10" s="76" customFormat="1" ht="41.25" customHeight="1">
      <c r="A14" s="78" t="s">
        <v>10</v>
      </c>
      <c r="B14" s="75">
        <v>410</v>
      </c>
      <c r="C14" s="286">
        <v>296</v>
      </c>
      <c r="D14" s="96">
        <f t="shared" si="1"/>
        <v>0.7219512195121951</v>
      </c>
      <c r="E14" s="104">
        <v>14750</v>
      </c>
      <c r="F14" s="292">
        <v>15865</v>
      </c>
      <c r="G14" s="166">
        <f t="shared" si="0"/>
        <v>1.075593220338983</v>
      </c>
      <c r="H14" s="106">
        <v>300</v>
      </c>
      <c r="I14" s="294">
        <v>283</v>
      </c>
      <c r="J14" s="105">
        <f t="shared" si="2"/>
        <v>0.9433333333333334</v>
      </c>
    </row>
    <row r="15" spans="1:10" s="76" customFormat="1" ht="40.5" customHeight="1">
      <c r="A15" s="78" t="s">
        <v>11</v>
      </c>
      <c r="B15" s="75">
        <v>1420</v>
      </c>
      <c r="C15" s="286">
        <v>1173</v>
      </c>
      <c r="D15" s="96">
        <f t="shared" si="1"/>
        <v>0.826056338028169</v>
      </c>
      <c r="E15" s="104">
        <v>16400</v>
      </c>
      <c r="F15" s="292">
        <v>21824</v>
      </c>
      <c r="G15" s="166">
        <f t="shared" si="0"/>
        <v>1.3307317073170732</v>
      </c>
      <c r="H15" s="106">
        <v>1500</v>
      </c>
      <c r="I15" s="294">
        <v>2404</v>
      </c>
      <c r="J15" s="105">
        <f t="shared" si="2"/>
        <v>1.6026666666666667</v>
      </c>
    </row>
    <row r="16" spans="1:10" s="76" customFormat="1" ht="40.5" customHeight="1">
      <c r="A16" s="78" t="s">
        <v>12</v>
      </c>
      <c r="B16" s="75">
        <v>550</v>
      </c>
      <c r="C16" s="286">
        <v>660</v>
      </c>
      <c r="D16" s="96">
        <f t="shared" si="1"/>
        <v>1.2</v>
      </c>
      <c r="E16" s="104">
        <v>10010</v>
      </c>
      <c r="F16" s="292">
        <v>17790</v>
      </c>
      <c r="G16" s="166">
        <f t="shared" si="0"/>
        <v>1.7772227772227773</v>
      </c>
      <c r="H16" s="106">
        <v>350</v>
      </c>
      <c r="I16" s="294">
        <v>342</v>
      </c>
      <c r="J16" s="105">
        <f t="shared" si="2"/>
        <v>0.9771428571428571</v>
      </c>
    </row>
    <row r="17" spans="1:10" s="76" customFormat="1" ht="40.5" customHeight="1">
      <c r="A17" s="78" t="s">
        <v>13</v>
      </c>
      <c r="B17" s="75">
        <v>60</v>
      </c>
      <c r="C17" s="286">
        <v>70</v>
      </c>
      <c r="D17" s="96">
        <f t="shared" si="1"/>
        <v>1.1666666666666667</v>
      </c>
      <c r="E17" s="104">
        <v>3150</v>
      </c>
      <c r="F17" s="292">
        <v>24114</v>
      </c>
      <c r="G17" s="166">
        <f t="shared" si="0"/>
        <v>7.655238095238095</v>
      </c>
      <c r="H17" s="106">
        <v>260</v>
      </c>
      <c r="I17" s="294">
        <v>840</v>
      </c>
      <c r="J17" s="105">
        <f t="shared" si="2"/>
        <v>3.230769230769231</v>
      </c>
    </row>
    <row r="18" spans="1:10" s="76" customFormat="1" ht="40.5" customHeight="1">
      <c r="A18" s="78" t="s">
        <v>14</v>
      </c>
      <c r="B18" s="75">
        <v>80</v>
      </c>
      <c r="C18" s="286">
        <v>557</v>
      </c>
      <c r="D18" s="96">
        <f t="shared" si="1"/>
        <v>6.9625</v>
      </c>
      <c r="E18" s="104">
        <v>3735</v>
      </c>
      <c r="F18" s="292">
        <v>3724</v>
      </c>
      <c r="G18" s="166">
        <f t="shared" si="0"/>
        <v>0.9970548862115127</v>
      </c>
      <c r="H18" s="106">
        <v>170</v>
      </c>
      <c r="I18" s="294">
        <v>221</v>
      </c>
      <c r="J18" s="105">
        <f t="shared" si="2"/>
        <v>1.3</v>
      </c>
    </row>
    <row r="19" spans="1:10" s="76" customFormat="1" ht="40.5" customHeight="1">
      <c r="A19" s="78" t="s">
        <v>15</v>
      </c>
      <c r="B19" s="96" t="s">
        <v>37</v>
      </c>
      <c r="C19" s="96" t="s">
        <v>114</v>
      </c>
      <c r="D19" s="96" t="s">
        <v>114</v>
      </c>
      <c r="E19" s="104">
        <v>10870</v>
      </c>
      <c r="F19" s="292">
        <v>12907</v>
      </c>
      <c r="G19" s="166">
        <f t="shared" si="0"/>
        <v>1.1873965041398344</v>
      </c>
      <c r="H19" s="106">
        <v>100</v>
      </c>
      <c r="I19" s="294">
        <v>100</v>
      </c>
      <c r="J19" s="105">
        <f t="shared" si="2"/>
        <v>1</v>
      </c>
    </row>
    <row r="20" spans="1:10" s="76" customFormat="1" ht="40.5" customHeight="1">
      <c r="A20" s="78" t="s">
        <v>16</v>
      </c>
      <c r="B20" s="96" t="s">
        <v>37</v>
      </c>
      <c r="C20" s="286" t="s">
        <v>114</v>
      </c>
      <c r="D20" s="96" t="s">
        <v>114</v>
      </c>
      <c r="E20" s="104">
        <v>80</v>
      </c>
      <c r="F20" s="292">
        <v>305</v>
      </c>
      <c r="G20" s="166">
        <f t="shared" si="0"/>
        <v>3.8125</v>
      </c>
      <c r="H20" s="108" t="s">
        <v>37</v>
      </c>
      <c r="I20" s="108" t="s">
        <v>37</v>
      </c>
      <c r="J20" s="105" t="s">
        <v>114</v>
      </c>
    </row>
  </sheetData>
  <sheetProtection/>
  <mergeCells count="6">
    <mergeCell ref="A2:J2"/>
    <mergeCell ref="A3:J3"/>
    <mergeCell ref="B4:D4"/>
    <mergeCell ref="H4:J4"/>
    <mergeCell ref="E4:G4"/>
    <mergeCell ref="A4:A5"/>
  </mergeCells>
  <printOptions/>
  <pageMargins left="0.9448818897637796" right="0.35433070866141736" top="0.5905511811023623" bottom="0.5905511811023623" header="0.5118110236220472" footer="0.5118110236220472"/>
  <pageSetup horizontalDpi="600" verticalDpi="600" orientation="portrait" paperSize="9" scale="85" r:id="rId1"/>
</worksheet>
</file>

<file path=xl/worksheets/sheet11.xml><?xml version="1.0" encoding="utf-8"?>
<worksheet xmlns="http://schemas.openxmlformats.org/spreadsheetml/2006/main" xmlns:r="http://schemas.openxmlformats.org/officeDocument/2006/relationships">
  <sheetPr>
    <tabColor theme="0"/>
  </sheetPr>
  <dimension ref="A1:I21"/>
  <sheetViews>
    <sheetView zoomScalePageLayoutView="0" workbookViewId="0" topLeftCell="A1">
      <selection activeCell="A2" sqref="A2:I2"/>
    </sheetView>
  </sheetViews>
  <sheetFormatPr defaultColWidth="9.00390625" defaultRowHeight="14.25"/>
  <cols>
    <col min="1" max="1" width="12.375" style="69" customWidth="1"/>
    <col min="2" max="2" width="8.50390625" style="71" customWidth="1"/>
    <col min="3" max="3" width="9.00390625" style="168" customWidth="1"/>
    <col min="4" max="4" width="8.50390625" style="84" customWidth="1"/>
    <col min="5" max="5" width="8.50390625" style="171" customWidth="1"/>
    <col min="6" max="6" width="8.50390625" style="84" customWidth="1"/>
    <col min="7" max="8" width="8.50390625" style="125" customWidth="1"/>
    <col min="9" max="9" width="9.25390625" style="291" customWidth="1"/>
    <col min="10" max="16384" width="9.00390625" style="69" customWidth="1"/>
  </cols>
  <sheetData>
    <row r="1" spans="1:9" ht="30.75" customHeight="1">
      <c r="A1" s="72" t="s">
        <v>284</v>
      </c>
      <c r="B1" s="8"/>
      <c r="C1" s="167"/>
      <c r="D1" s="66"/>
      <c r="E1" s="170"/>
      <c r="F1" s="66"/>
      <c r="G1" s="88"/>
      <c r="H1" s="88"/>
      <c r="I1" s="290"/>
    </row>
    <row r="2" spans="1:9" ht="30" customHeight="1">
      <c r="A2" s="383" t="s">
        <v>264</v>
      </c>
      <c r="B2" s="383"/>
      <c r="C2" s="383"/>
      <c r="D2" s="383"/>
      <c r="E2" s="383"/>
      <c r="F2" s="383"/>
      <c r="G2" s="383"/>
      <c r="H2" s="383"/>
      <c r="I2" s="383"/>
    </row>
    <row r="3" spans="1:9" ht="24" customHeight="1">
      <c r="A3" s="70"/>
      <c r="H3" s="403" t="s">
        <v>96</v>
      </c>
      <c r="I3" s="403"/>
    </row>
    <row r="4" spans="1:9" ht="58.5" customHeight="1">
      <c r="A4" s="401" t="s">
        <v>97</v>
      </c>
      <c r="B4" s="394" t="s">
        <v>151</v>
      </c>
      <c r="C4" s="395"/>
      <c r="D4" s="396" t="s">
        <v>150</v>
      </c>
      <c r="E4" s="397"/>
      <c r="F4" s="398" t="s">
        <v>98</v>
      </c>
      <c r="G4" s="398"/>
      <c r="H4" s="399" t="s">
        <v>127</v>
      </c>
      <c r="I4" s="400"/>
    </row>
    <row r="5" spans="1:9" ht="28.5" customHeight="1">
      <c r="A5" s="402"/>
      <c r="B5" s="80" t="s">
        <v>112</v>
      </c>
      <c r="C5" s="169" t="s">
        <v>113</v>
      </c>
      <c r="D5" s="85" t="s">
        <v>112</v>
      </c>
      <c r="E5" s="172" t="s">
        <v>113</v>
      </c>
      <c r="F5" s="85" t="s">
        <v>112</v>
      </c>
      <c r="G5" s="86" t="s">
        <v>113</v>
      </c>
      <c r="H5" s="86" t="s">
        <v>112</v>
      </c>
      <c r="I5" s="267" t="s">
        <v>113</v>
      </c>
    </row>
    <row r="6" spans="1:9" ht="27.75" customHeight="1">
      <c r="A6" s="79" t="s">
        <v>99</v>
      </c>
      <c r="B6" s="81">
        <v>0.9</v>
      </c>
      <c r="C6" s="169">
        <v>0.9703</v>
      </c>
      <c r="D6" s="86">
        <v>0.6</v>
      </c>
      <c r="E6" s="172">
        <v>0.6634</v>
      </c>
      <c r="F6" s="86">
        <v>1</v>
      </c>
      <c r="G6" s="86">
        <v>1</v>
      </c>
      <c r="H6" s="86">
        <v>0.98</v>
      </c>
      <c r="I6" s="267">
        <v>0.996</v>
      </c>
    </row>
    <row r="7" spans="1:9" ht="31.5" customHeight="1">
      <c r="A7" s="82" t="s">
        <v>100</v>
      </c>
      <c r="B7" s="81">
        <v>0.9</v>
      </c>
      <c r="C7" s="169">
        <v>0.9434</v>
      </c>
      <c r="D7" s="86">
        <v>0.6</v>
      </c>
      <c r="E7" s="172">
        <v>0.6815</v>
      </c>
      <c r="F7" s="86">
        <v>1</v>
      </c>
      <c r="G7" s="86">
        <v>1</v>
      </c>
      <c r="H7" s="86">
        <v>0.98</v>
      </c>
      <c r="I7" s="267">
        <v>0.999</v>
      </c>
    </row>
    <row r="8" spans="1:9" ht="31.5" customHeight="1">
      <c r="A8" s="83" t="s">
        <v>101</v>
      </c>
      <c r="B8" s="81">
        <v>0.9</v>
      </c>
      <c r="C8" s="169">
        <v>0.9889</v>
      </c>
      <c r="D8" s="86">
        <v>0.6</v>
      </c>
      <c r="E8" s="172">
        <v>0.6302</v>
      </c>
      <c r="F8" s="86">
        <v>1</v>
      </c>
      <c r="G8" s="86">
        <v>1</v>
      </c>
      <c r="H8" s="86">
        <v>0.98</v>
      </c>
      <c r="I8" s="267">
        <v>0.997</v>
      </c>
    </row>
    <row r="9" spans="1:9" ht="31.5" customHeight="1">
      <c r="A9" s="82" t="s">
        <v>102</v>
      </c>
      <c r="B9" s="81">
        <v>0.9</v>
      </c>
      <c r="C9" s="169">
        <v>0.9814</v>
      </c>
      <c r="D9" s="86">
        <v>0.6</v>
      </c>
      <c r="E9" s="172">
        <v>0.6608</v>
      </c>
      <c r="F9" s="86">
        <v>1</v>
      </c>
      <c r="G9" s="86">
        <v>1</v>
      </c>
      <c r="H9" s="86">
        <v>0.98</v>
      </c>
      <c r="I9" s="267">
        <v>0.986</v>
      </c>
    </row>
    <row r="10" spans="1:9" ht="31.5" customHeight="1">
      <c r="A10" s="83" t="s">
        <v>103</v>
      </c>
      <c r="B10" s="81">
        <v>0.9</v>
      </c>
      <c r="C10" s="169">
        <v>0.9829</v>
      </c>
      <c r="D10" s="86">
        <v>0.6</v>
      </c>
      <c r="E10" s="172">
        <v>0.6401</v>
      </c>
      <c r="F10" s="86">
        <v>1</v>
      </c>
      <c r="G10" s="86">
        <v>1</v>
      </c>
      <c r="H10" s="86">
        <v>0.98</v>
      </c>
      <c r="I10" s="267">
        <v>1</v>
      </c>
    </row>
    <row r="11" spans="1:9" ht="31.5" customHeight="1">
      <c r="A11" s="83" t="s">
        <v>104</v>
      </c>
      <c r="B11" s="81">
        <v>0.9</v>
      </c>
      <c r="C11" s="169">
        <v>0.9829</v>
      </c>
      <c r="D11" s="86">
        <v>0.6</v>
      </c>
      <c r="E11" s="172">
        <v>0.7628</v>
      </c>
      <c r="F11" s="86">
        <v>1</v>
      </c>
      <c r="G11" s="86">
        <v>1</v>
      </c>
      <c r="H11" s="86">
        <v>0.98</v>
      </c>
      <c r="I11" s="267">
        <v>1</v>
      </c>
    </row>
    <row r="12" spans="1:9" ht="31.5" customHeight="1">
      <c r="A12" s="83" t="s">
        <v>8</v>
      </c>
      <c r="B12" s="81">
        <v>0.9</v>
      </c>
      <c r="C12" s="169">
        <v>0.9844</v>
      </c>
      <c r="D12" s="86">
        <v>0.6</v>
      </c>
      <c r="E12" s="172">
        <v>0.6305</v>
      </c>
      <c r="F12" s="86">
        <v>1</v>
      </c>
      <c r="G12" s="86">
        <v>1</v>
      </c>
      <c r="H12" s="86">
        <v>0.98</v>
      </c>
      <c r="I12" s="267">
        <v>0.995</v>
      </c>
    </row>
    <row r="13" spans="1:9" ht="31.5" customHeight="1">
      <c r="A13" s="103" t="s">
        <v>152</v>
      </c>
      <c r="B13" s="81">
        <v>0.9</v>
      </c>
      <c r="C13" s="169">
        <v>0.9871</v>
      </c>
      <c r="D13" s="86">
        <v>0.6</v>
      </c>
      <c r="E13" s="172">
        <v>0.6506</v>
      </c>
      <c r="F13" s="86">
        <v>1</v>
      </c>
      <c r="G13" s="86">
        <v>1</v>
      </c>
      <c r="H13" s="86">
        <v>0.98</v>
      </c>
      <c r="I13" s="267">
        <v>1</v>
      </c>
    </row>
    <row r="14" spans="1:9" ht="31.5" customHeight="1">
      <c r="A14" s="83" t="s">
        <v>105</v>
      </c>
      <c r="B14" s="81">
        <v>0.9</v>
      </c>
      <c r="C14" s="169">
        <v>0.9608</v>
      </c>
      <c r="D14" s="86">
        <v>0.6</v>
      </c>
      <c r="E14" s="172">
        <v>0.6008</v>
      </c>
      <c r="F14" s="86">
        <v>1</v>
      </c>
      <c r="G14" s="86">
        <v>1</v>
      </c>
      <c r="H14" s="86">
        <v>0.98</v>
      </c>
      <c r="I14" s="267">
        <v>0.991</v>
      </c>
    </row>
    <row r="15" spans="1:9" ht="31.5" customHeight="1">
      <c r="A15" s="83" t="s">
        <v>106</v>
      </c>
      <c r="B15" s="81">
        <v>0.9</v>
      </c>
      <c r="C15" s="169">
        <v>0.9582</v>
      </c>
      <c r="D15" s="86">
        <v>0.6</v>
      </c>
      <c r="E15" s="172">
        <v>0.655</v>
      </c>
      <c r="F15" s="86">
        <v>1</v>
      </c>
      <c r="G15" s="86">
        <v>1</v>
      </c>
      <c r="H15" s="86">
        <v>0.98</v>
      </c>
      <c r="I15" s="267">
        <v>0.998</v>
      </c>
    </row>
    <row r="16" spans="1:9" ht="31.5" customHeight="1">
      <c r="A16" s="83" t="s">
        <v>107</v>
      </c>
      <c r="B16" s="81">
        <v>0.9</v>
      </c>
      <c r="C16" s="169">
        <v>0.982</v>
      </c>
      <c r="D16" s="86">
        <v>0.6</v>
      </c>
      <c r="E16" s="172">
        <v>0.7023</v>
      </c>
      <c r="F16" s="86">
        <v>1</v>
      </c>
      <c r="G16" s="86">
        <v>1</v>
      </c>
      <c r="H16" s="86">
        <v>0.98</v>
      </c>
      <c r="I16" s="267">
        <v>0.993</v>
      </c>
    </row>
    <row r="17" spans="1:9" ht="31.5" customHeight="1">
      <c r="A17" s="83" t="s">
        <v>13</v>
      </c>
      <c r="B17" s="81">
        <v>0.9</v>
      </c>
      <c r="C17" s="169">
        <v>0.9487</v>
      </c>
      <c r="D17" s="86">
        <v>0.6</v>
      </c>
      <c r="E17" s="172">
        <v>0.6676</v>
      </c>
      <c r="F17" s="86">
        <v>1</v>
      </c>
      <c r="G17" s="86">
        <v>1</v>
      </c>
      <c r="H17" s="86">
        <v>0.98</v>
      </c>
      <c r="I17" s="267">
        <v>0.998</v>
      </c>
    </row>
    <row r="18" spans="1:9" ht="31.5" customHeight="1">
      <c r="A18" s="83" t="s">
        <v>108</v>
      </c>
      <c r="B18" s="81">
        <v>0.9</v>
      </c>
      <c r="C18" s="169">
        <v>0.9233</v>
      </c>
      <c r="D18" s="86">
        <v>0.6</v>
      </c>
      <c r="E18" s="172">
        <v>0.7164</v>
      </c>
      <c r="F18" s="86">
        <v>1</v>
      </c>
      <c r="G18" s="86">
        <v>1</v>
      </c>
      <c r="H18" s="86">
        <v>0.98</v>
      </c>
      <c r="I18" s="267">
        <v>0.998</v>
      </c>
    </row>
    <row r="19" spans="1:9" ht="31.5" customHeight="1">
      <c r="A19" s="83" t="s">
        <v>109</v>
      </c>
      <c r="B19" s="81">
        <v>0.9</v>
      </c>
      <c r="C19" s="169">
        <v>0.914</v>
      </c>
      <c r="D19" s="86">
        <v>0.6</v>
      </c>
      <c r="E19" s="172">
        <v>0.6054</v>
      </c>
      <c r="F19" s="86">
        <v>1</v>
      </c>
      <c r="G19" s="86">
        <v>1</v>
      </c>
      <c r="H19" s="86">
        <v>0.98</v>
      </c>
      <c r="I19" s="267">
        <v>1</v>
      </c>
    </row>
    <row r="20" spans="1:9" ht="31.5" customHeight="1">
      <c r="A20" s="83" t="s">
        <v>110</v>
      </c>
      <c r="B20" s="81">
        <v>0.9</v>
      </c>
      <c r="C20" s="169">
        <v>0.9512</v>
      </c>
      <c r="D20" s="86">
        <v>0.6</v>
      </c>
      <c r="E20" s="172">
        <v>0.6707</v>
      </c>
      <c r="F20" s="86">
        <v>1</v>
      </c>
      <c r="G20" s="86">
        <v>1</v>
      </c>
      <c r="H20" s="86">
        <v>0.98</v>
      </c>
      <c r="I20" s="267">
        <v>1</v>
      </c>
    </row>
    <row r="21" spans="1:9" ht="31.5" customHeight="1">
      <c r="A21" s="83" t="s">
        <v>111</v>
      </c>
      <c r="B21" s="81">
        <v>0.9</v>
      </c>
      <c r="C21" s="86">
        <v>1</v>
      </c>
      <c r="D21" s="86">
        <v>0.6</v>
      </c>
      <c r="E21" s="172">
        <v>0.5882</v>
      </c>
      <c r="F21" s="86">
        <v>1</v>
      </c>
      <c r="G21" s="86">
        <v>1</v>
      </c>
      <c r="H21" s="86">
        <v>0.98</v>
      </c>
      <c r="I21" s="267">
        <v>0.996</v>
      </c>
    </row>
  </sheetData>
  <sheetProtection/>
  <mergeCells count="7">
    <mergeCell ref="A2:I2"/>
    <mergeCell ref="B4:C4"/>
    <mergeCell ref="D4:E4"/>
    <mergeCell ref="F4:G4"/>
    <mergeCell ref="H4:I4"/>
    <mergeCell ref="A4:A5"/>
    <mergeCell ref="H3:I3"/>
  </mergeCells>
  <printOptions/>
  <pageMargins left="0.7480314960629921" right="0.35433070866141736" top="0.984251968503937" bottom="0.984251968503937"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theme="0"/>
  </sheetPr>
  <dimension ref="A1:J23"/>
  <sheetViews>
    <sheetView tabSelected="1" zoomScalePageLayoutView="0" workbookViewId="0" topLeftCell="A1">
      <selection activeCell="A4" sqref="A4:A5"/>
    </sheetView>
  </sheetViews>
  <sheetFormatPr defaultColWidth="9.00390625" defaultRowHeight="14.25"/>
  <cols>
    <col min="1" max="1" width="20.00390625" style="1" customWidth="1"/>
    <col min="2" max="2" width="11.50390625" style="53" customWidth="1"/>
    <col min="3" max="3" width="11.50390625" style="182" customWidth="1"/>
    <col min="4" max="4" width="11.50390625" style="2" customWidth="1"/>
    <col min="5" max="6" width="11.50390625" style="178" customWidth="1"/>
    <col min="7" max="7" width="12.375" style="1" customWidth="1"/>
    <col min="8" max="9" width="9.00390625" style="1" customWidth="1"/>
    <col min="10" max="10" width="9.00390625" style="2" customWidth="1"/>
    <col min="11" max="16384" width="9.00390625" style="1" customWidth="1"/>
  </cols>
  <sheetData>
    <row r="1" ht="28.5" customHeight="1">
      <c r="A1" s="199" t="s">
        <v>285</v>
      </c>
    </row>
    <row r="2" spans="1:6" ht="23.25" customHeight="1">
      <c r="A2" s="360" t="s">
        <v>265</v>
      </c>
      <c r="B2" s="360"/>
      <c r="C2" s="360"/>
      <c r="D2" s="360"/>
      <c r="E2" s="360"/>
      <c r="F2" s="360"/>
    </row>
    <row r="3" spans="2:6" ht="22.5" customHeight="1">
      <c r="B3" s="175"/>
      <c r="F3" s="176" t="s">
        <v>84</v>
      </c>
    </row>
    <row r="4" spans="1:6" ht="55.5" customHeight="1">
      <c r="A4" s="366" t="s">
        <v>25</v>
      </c>
      <c r="B4" s="406" t="s">
        <v>162</v>
      </c>
      <c r="C4" s="375"/>
      <c r="D4" s="375"/>
      <c r="E4" s="404" t="s">
        <v>161</v>
      </c>
      <c r="F4" s="405"/>
    </row>
    <row r="5" spans="1:6" ht="41.25" customHeight="1">
      <c r="A5" s="366"/>
      <c r="B5" s="180" t="s">
        <v>112</v>
      </c>
      <c r="C5" s="183" t="s">
        <v>95</v>
      </c>
      <c r="D5" s="181" t="s">
        <v>90</v>
      </c>
      <c r="E5" s="177" t="s">
        <v>112</v>
      </c>
      <c r="F5" s="179" t="s">
        <v>95</v>
      </c>
    </row>
    <row r="6" spans="1:10" s="4" customFormat="1" ht="28.5" customHeight="1">
      <c r="A6" s="42" t="s">
        <v>23</v>
      </c>
      <c r="B6" s="173">
        <v>2163.0599999999995</v>
      </c>
      <c r="C6" s="205">
        <f>SUM(C7:C21)</f>
        <v>2173.6505999999995</v>
      </c>
      <c r="D6" s="95">
        <f>C6/B6</f>
        <v>1.0048961193864248</v>
      </c>
      <c r="E6" s="218">
        <v>0.95</v>
      </c>
      <c r="F6" s="219">
        <v>0.9953377993291663</v>
      </c>
      <c r="G6" s="1"/>
      <c r="H6" s="1"/>
      <c r="I6" s="1"/>
      <c r="J6" s="2"/>
    </row>
    <row r="7" spans="1:10" s="4" customFormat="1" ht="28.5" customHeight="1">
      <c r="A7" s="43" t="s">
        <v>33</v>
      </c>
      <c r="B7" s="174">
        <v>246.3</v>
      </c>
      <c r="C7" s="220">
        <v>246.31</v>
      </c>
      <c r="D7" s="95">
        <f aca="true" t="shared" si="0" ref="D7:D21">C7/B7</f>
        <v>1.0000406008932197</v>
      </c>
      <c r="E7" s="218">
        <v>0.95</v>
      </c>
      <c r="F7" s="219">
        <v>0.9980430528375733</v>
      </c>
      <c r="G7" s="1"/>
      <c r="H7" s="1"/>
      <c r="J7" s="297"/>
    </row>
    <row r="8" spans="1:10" s="4" customFormat="1" ht="28.5" customHeight="1">
      <c r="A8" s="44" t="s">
        <v>4</v>
      </c>
      <c r="B8" s="174">
        <v>242</v>
      </c>
      <c r="C8" s="220">
        <v>217.03</v>
      </c>
      <c r="D8" s="95">
        <f t="shared" si="0"/>
        <v>0.8968181818181818</v>
      </c>
      <c r="E8" s="218">
        <v>0.95</v>
      </c>
      <c r="F8" s="219">
        <v>0.9977490151941475</v>
      </c>
      <c r="J8" s="297"/>
    </row>
    <row r="9" spans="1:10" s="4" customFormat="1" ht="28.5" customHeight="1">
      <c r="A9" s="43" t="s">
        <v>5</v>
      </c>
      <c r="B9" s="174">
        <v>204.3</v>
      </c>
      <c r="C9" s="220">
        <v>195.01</v>
      </c>
      <c r="D9" s="95">
        <f t="shared" si="0"/>
        <v>0.9545276554087125</v>
      </c>
      <c r="E9" s="218">
        <v>0.95</v>
      </c>
      <c r="F9" s="219">
        <v>0.976929902395741</v>
      </c>
      <c r="J9" s="297"/>
    </row>
    <row r="10" spans="1:10" s="4" customFormat="1" ht="28.5" customHeight="1">
      <c r="A10" s="44" t="s">
        <v>6</v>
      </c>
      <c r="B10" s="174">
        <v>139.96</v>
      </c>
      <c r="C10" s="220">
        <v>142.19</v>
      </c>
      <c r="D10" s="95">
        <f t="shared" si="0"/>
        <v>1.0159331237496427</v>
      </c>
      <c r="E10" s="218">
        <v>0.95</v>
      </c>
      <c r="F10" s="219">
        <v>0.9608391608391609</v>
      </c>
      <c r="J10" s="297"/>
    </row>
    <row r="11" spans="1:10" s="4" customFormat="1" ht="28.5" customHeight="1">
      <c r="A11" s="44" t="s">
        <v>7</v>
      </c>
      <c r="B11" s="174">
        <v>267.31</v>
      </c>
      <c r="C11" s="220">
        <v>281.39</v>
      </c>
      <c r="D11" s="95">
        <f t="shared" si="0"/>
        <v>1.0526729265646626</v>
      </c>
      <c r="E11" s="218">
        <v>0.95</v>
      </c>
      <c r="F11" s="219">
        <v>0.954983922829582</v>
      </c>
      <c r="J11" s="297"/>
    </row>
    <row r="12" spans="1:10" s="4" customFormat="1" ht="28.5" customHeight="1">
      <c r="A12" s="35" t="s">
        <v>8</v>
      </c>
      <c r="B12" s="174">
        <v>368</v>
      </c>
      <c r="C12" s="220">
        <v>419.3</v>
      </c>
      <c r="D12" s="95">
        <f t="shared" si="0"/>
        <v>1.1394021739130435</v>
      </c>
      <c r="E12" s="218">
        <v>0.95</v>
      </c>
      <c r="F12" s="219">
        <v>0.9913088597742898</v>
      </c>
      <c r="J12" s="297"/>
    </row>
    <row r="13" spans="1:10" s="4" customFormat="1" ht="28.5" customHeight="1">
      <c r="A13" s="44" t="s">
        <v>32</v>
      </c>
      <c r="B13" s="174">
        <v>88.01</v>
      </c>
      <c r="C13" s="220">
        <v>86.28</v>
      </c>
      <c r="D13" s="95">
        <f t="shared" si="0"/>
        <v>0.9803431428246789</v>
      </c>
      <c r="E13" s="218">
        <v>0.95</v>
      </c>
      <c r="F13" s="219">
        <v>0.9784615384615385</v>
      </c>
      <c r="J13" s="297"/>
    </row>
    <row r="14" spans="1:10" s="4" customFormat="1" ht="28.5" customHeight="1">
      <c r="A14" s="44" t="s">
        <v>10</v>
      </c>
      <c r="B14" s="174">
        <v>183.6</v>
      </c>
      <c r="C14" s="220">
        <v>192.77</v>
      </c>
      <c r="D14" s="95">
        <f t="shared" si="0"/>
        <v>1.0499455337690633</v>
      </c>
      <c r="E14" s="218">
        <v>0.95</v>
      </c>
      <c r="F14" s="219">
        <v>0.9991928974979822</v>
      </c>
      <c r="J14" s="297"/>
    </row>
    <row r="15" spans="1:10" s="4" customFormat="1" ht="28.5" customHeight="1">
      <c r="A15" s="44" t="s">
        <v>11</v>
      </c>
      <c r="B15" s="174">
        <v>175.69</v>
      </c>
      <c r="C15" s="220">
        <v>157.65</v>
      </c>
      <c r="D15" s="95">
        <f t="shared" si="0"/>
        <v>0.8973191416699869</v>
      </c>
      <c r="E15" s="218">
        <v>0.95</v>
      </c>
      <c r="F15" s="219">
        <v>0.9945262363155908</v>
      </c>
      <c r="J15" s="297"/>
    </row>
    <row r="16" spans="1:10" s="4" customFormat="1" ht="28.5" customHeight="1">
      <c r="A16" s="44" t="s">
        <v>12</v>
      </c>
      <c r="B16" s="174">
        <v>145</v>
      </c>
      <c r="C16" s="220">
        <v>144.41</v>
      </c>
      <c r="D16" s="95">
        <f t="shared" si="0"/>
        <v>0.9959310344827585</v>
      </c>
      <c r="E16" s="218">
        <v>0.95</v>
      </c>
      <c r="F16" s="219">
        <v>0.9903669724770642</v>
      </c>
      <c r="J16" s="297"/>
    </row>
    <row r="17" spans="1:10" s="4" customFormat="1" ht="28.5" customHeight="1">
      <c r="A17" s="44" t="s">
        <v>13</v>
      </c>
      <c r="B17" s="174">
        <v>47.7</v>
      </c>
      <c r="C17" s="220">
        <v>45.19</v>
      </c>
      <c r="D17" s="95">
        <f t="shared" si="0"/>
        <v>0.9473794549266247</v>
      </c>
      <c r="E17" s="218">
        <v>0.95</v>
      </c>
      <c r="F17" s="219">
        <v>0.995766016713092</v>
      </c>
      <c r="J17" s="297"/>
    </row>
    <row r="18" spans="1:10" s="4" customFormat="1" ht="28.5" customHeight="1">
      <c r="A18" s="44" t="s">
        <v>34</v>
      </c>
      <c r="B18" s="174">
        <v>21.16</v>
      </c>
      <c r="C18" s="220">
        <v>21.33</v>
      </c>
      <c r="D18" s="95">
        <f t="shared" si="0"/>
        <v>1.0080340264650283</v>
      </c>
      <c r="E18" s="218">
        <v>0.95</v>
      </c>
      <c r="F18" s="219">
        <v>0.9921259842519685</v>
      </c>
      <c r="J18" s="297"/>
    </row>
    <row r="19" spans="1:10" s="4" customFormat="1" ht="28.5" customHeight="1">
      <c r="A19" s="43" t="s">
        <v>15</v>
      </c>
      <c r="B19" s="174">
        <v>14.95</v>
      </c>
      <c r="C19" s="220">
        <v>13.9</v>
      </c>
      <c r="D19" s="95">
        <f t="shared" si="0"/>
        <v>0.9297658862876255</v>
      </c>
      <c r="E19" s="218">
        <v>0.95</v>
      </c>
      <c r="F19" s="219">
        <v>0.9524590163934427</v>
      </c>
      <c r="J19" s="297"/>
    </row>
    <row r="20" spans="1:10" s="4" customFormat="1" ht="28.5" customHeight="1">
      <c r="A20" s="44" t="s">
        <v>16</v>
      </c>
      <c r="B20" s="174">
        <v>2.48</v>
      </c>
      <c r="C20" s="220">
        <v>2.8106</v>
      </c>
      <c r="D20" s="95">
        <f t="shared" si="0"/>
        <v>1.1333064516129032</v>
      </c>
      <c r="E20" s="218">
        <v>0.95</v>
      </c>
      <c r="F20" s="219">
        <v>0.9696969696969697</v>
      </c>
      <c r="J20" s="297"/>
    </row>
    <row r="21" spans="1:10" s="4" customFormat="1" ht="28.5" customHeight="1">
      <c r="A21" s="91" t="s">
        <v>111</v>
      </c>
      <c r="B21" s="174">
        <v>16.6</v>
      </c>
      <c r="C21" s="220">
        <v>8.08</v>
      </c>
      <c r="D21" s="95">
        <f t="shared" si="0"/>
        <v>0.4867469879518072</v>
      </c>
      <c r="E21" s="218">
        <v>0.95</v>
      </c>
      <c r="F21" s="219">
        <v>0.990530303030303</v>
      </c>
      <c r="J21" s="297"/>
    </row>
    <row r="22" spans="7:10" ht="21" customHeight="1">
      <c r="G22" s="4"/>
      <c r="H22" s="4"/>
      <c r="I22" s="4"/>
      <c r="J22" s="297"/>
    </row>
    <row r="23" spans="7:8" ht="32.25" customHeight="1">
      <c r="G23" s="4"/>
      <c r="H23" s="4"/>
    </row>
  </sheetData>
  <sheetProtection/>
  <mergeCells count="4">
    <mergeCell ref="A4:A5"/>
    <mergeCell ref="E4:F4"/>
    <mergeCell ref="B4:D4"/>
    <mergeCell ref="A2:F2"/>
  </mergeCells>
  <printOptions horizontalCentered="1"/>
  <pageMargins left="0.5511811023622047" right="0.5511811023622047"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S42"/>
  <sheetViews>
    <sheetView zoomScale="60" zoomScaleNormal="60" zoomScalePageLayoutView="0" workbookViewId="0" topLeftCell="A1">
      <pane xSplit="2" ySplit="4" topLeftCell="C5" activePane="bottomRight" state="frozen"/>
      <selection pane="topLeft" activeCell="A1" sqref="A1"/>
      <selection pane="topRight" activeCell="C1" sqref="C1"/>
      <selection pane="bottomLeft" activeCell="A4" sqref="A4"/>
      <selection pane="bottomRight" activeCell="B6" sqref="B6"/>
    </sheetView>
  </sheetViews>
  <sheetFormatPr defaultColWidth="9.00390625" defaultRowHeight="39.75" customHeight="1"/>
  <cols>
    <col min="1" max="1" width="7.125" style="92" customWidth="1"/>
    <col min="2" max="2" width="42.25390625" style="158" customWidth="1"/>
    <col min="3" max="3" width="11.125" style="92" customWidth="1"/>
    <col min="4" max="5" width="15.625" style="92" customWidth="1"/>
    <col min="6" max="6" width="16.375" style="197" customWidth="1"/>
    <col min="7" max="7" width="16.25390625" style="197" customWidth="1"/>
    <col min="8" max="9" width="15.625" style="197" customWidth="1"/>
    <col min="10" max="11" width="15.625" style="197" hidden="1" customWidth="1"/>
    <col min="12" max="12" width="16.875" style="197" customWidth="1"/>
    <col min="13" max="13" width="16.00390625" style="197" customWidth="1"/>
    <col min="14" max="14" width="12.875" style="92" customWidth="1"/>
    <col min="15" max="15" width="19.75390625" style="92" bestFit="1" customWidth="1"/>
    <col min="16" max="16" width="11.125" style="92" bestFit="1" customWidth="1"/>
    <col min="17" max="17" width="19.75390625" style="92" bestFit="1" customWidth="1"/>
    <col min="18" max="18" width="11.125" style="92" bestFit="1" customWidth="1"/>
    <col min="19" max="19" width="21.375" style="92" bestFit="1" customWidth="1"/>
    <col min="20" max="16384" width="9.00390625" style="92" customWidth="1"/>
  </cols>
  <sheetData>
    <row r="1" spans="1:2" ht="39.75" customHeight="1">
      <c r="A1" s="310" t="s">
        <v>275</v>
      </c>
      <c r="B1" s="310"/>
    </row>
    <row r="2" spans="1:13" ht="63" customHeight="1">
      <c r="A2" s="311" t="s">
        <v>254</v>
      </c>
      <c r="B2" s="311"/>
      <c r="C2" s="311"/>
      <c r="D2" s="311"/>
      <c r="E2" s="311"/>
      <c r="F2" s="311"/>
      <c r="G2" s="311"/>
      <c r="H2" s="311"/>
      <c r="I2" s="311"/>
      <c r="J2" s="311"/>
      <c r="K2" s="311"/>
      <c r="L2" s="312"/>
      <c r="M2" s="311"/>
    </row>
    <row r="3" spans="1:13" ht="1.5" customHeight="1">
      <c r="A3" s="126"/>
      <c r="B3" s="126"/>
      <c r="C3" s="126"/>
      <c r="D3" s="126"/>
      <c r="E3" s="126"/>
      <c r="F3" s="127"/>
      <c r="G3" s="127"/>
      <c r="H3" s="127"/>
      <c r="I3" s="127"/>
      <c r="J3" s="127"/>
      <c r="K3" s="127"/>
      <c r="L3" s="262"/>
      <c r="M3" s="304"/>
    </row>
    <row r="4" spans="1:13" ht="83.25" customHeight="1">
      <c r="A4" s="128" t="s">
        <v>171</v>
      </c>
      <c r="B4" s="129" t="s">
        <v>172</v>
      </c>
      <c r="C4" s="129" t="s">
        <v>173</v>
      </c>
      <c r="D4" s="129" t="s">
        <v>174</v>
      </c>
      <c r="E4" s="129" t="s">
        <v>175</v>
      </c>
      <c r="F4" s="130" t="s">
        <v>176</v>
      </c>
      <c r="G4" s="130" t="s">
        <v>266</v>
      </c>
      <c r="H4" s="130" t="s">
        <v>267</v>
      </c>
      <c r="I4" s="130" t="s">
        <v>268</v>
      </c>
      <c r="J4" s="130" t="s">
        <v>177</v>
      </c>
      <c r="K4" s="130" t="s">
        <v>178</v>
      </c>
      <c r="L4" s="141" t="s">
        <v>269</v>
      </c>
      <c r="M4" s="281" t="s">
        <v>179</v>
      </c>
    </row>
    <row r="5" spans="1:13" ht="44.25" customHeight="1">
      <c r="A5" s="128" t="s">
        <v>180</v>
      </c>
      <c r="B5" s="131" t="s">
        <v>181</v>
      </c>
      <c r="C5" s="132"/>
      <c r="D5" s="132"/>
      <c r="E5" s="132"/>
      <c r="F5" s="133"/>
      <c r="G5" s="130"/>
      <c r="H5" s="134"/>
      <c r="I5" s="135"/>
      <c r="J5" s="135"/>
      <c r="K5" s="134"/>
      <c r="L5" s="141"/>
      <c r="M5" s="305"/>
    </row>
    <row r="6" spans="1:13" ht="39.75" customHeight="1">
      <c r="A6" s="136">
        <v>1</v>
      </c>
      <c r="B6" s="137" t="s">
        <v>182</v>
      </c>
      <c r="C6" s="132" t="s">
        <v>183</v>
      </c>
      <c r="D6" s="138">
        <v>23.22</v>
      </c>
      <c r="E6" s="139">
        <v>18</v>
      </c>
      <c r="F6" s="140">
        <v>20</v>
      </c>
      <c r="G6" s="141">
        <v>22.4396</v>
      </c>
      <c r="H6" s="142">
        <f>G6/E6</f>
        <v>1.2466444444444444</v>
      </c>
      <c r="I6" s="142">
        <f>G6/F6</f>
        <v>1.12198</v>
      </c>
      <c r="J6" s="143" t="e">
        <f>L6/#REF!</f>
        <v>#REF!</v>
      </c>
      <c r="K6" s="142">
        <f>(G6-L6)/L6</f>
        <v>-0.033688027250139</v>
      </c>
      <c r="L6" s="141">
        <v>23.2219</v>
      </c>
      <c r="M6" s="280" t="s">
        <v>184</v>
      </c>
    </row>
    <row r="7" spans="1:13" ht="39.75" customHeight="1">
      <c r="A7" s="136">
        <v>2</v>
      </c>
      <c r="B7" s="137" t="s">
        <v>185</v>
      </c>
      <c r="C7" s="132" t="s">
        <v>183</v>
      </c>
      <c r="D7" s="138">
        <v>10.45</v>
      </c>
      <c r="E7" s="144">
        <v>5</v>
      </c>
      <c r="F7" s="140">
        <v>5</v>
      </c>
      <c r="G7" s="141">
        <v>11.4098</v>
      </c>
      <c r="H7" s="142">
        <f>G7/E7</f>
        <v>2.28196</v>
      </c>
      <c r="I7" s="142">
        <f>G7/F7</f>
        <v>2.28196</v>
      </c>
      <c r="J7" s="143" t="e">
        <f>L7/#REF!</f>
        <v>#REF!</v>
      </c>
      <c r="K7" s="142">
        <f>(G7-L7)/L7</f>
        <v>0.0916484084233489</v>
      </c>
      <c r="L7" s="141">
        <v>10.4519</v>
      </c>
      <c r="M7" s="280" t="s">
        <v>184</v>
      </c>
    </row>
    <row r="8" spans="1:13" ht="39.75" customHeight="1">
      <c r="A8" s="136">
        <v>3</v>
      </c>
      <c r="B8" s="137" t="s">
        <v>186</v>
      </c>
      <c r="C8" s="132" t="s">
        <v>183</v>
      </c>
      <c r="D8" s="138">
        <v>7.38</v>
      </c>
      <c r="E8" s="144">
        <v>4</v>
      </c>
      <c r="F8" s="140">
        <v>4</v>
      </c>
      <c r="G8" s="141">
        <v>7.5837</v>
      </c>
      <c r="H8" s="142">
        <f>G8/E8</f>
        <v>1.895925</v>
      </c>
      <c r="I8" s="142">
        <f>G8/F8</f>
        <v>1.895925</v>
      </c>
      <c r="J8" s="143" t="e">
        <f>L8/#REF!</f>
        <v>#REF!</v>
      </c>
      <c r="K8" s="142">
        <f>(G8-L8)/L8</f>
        <v>0.028019520130134278</v>
      </c>
      <c r="L8" s="141">
        <v>7.377</v>
      </c>
      <c r="M8" s="280" t="s">
        <v>184</v>
      </c>
    </row>
    <row r="9" spans="1:13" ht="39.75" customHeight="1">
      <c r="A9" s="136">
        <v>4</v>
      </c>
      <c r="B9" s="137" t="s">
        <v>187</v>
      </c>
      <c r="C9" s="132" t="s">
        <v>188</v>
      </c>
      <c r="D9" s="138">
        <v>3.8</v>
      </c>
      <c r="E9" s="139">
        <v>5</v>
      </c>
      <c r="F9" s="140">
        <v>5</v>
      </c>
      <c r="G9" s="141">
        <v>3.84</v>
      </c>
      <c r="H9" s="142" t="s">
        <v>184</v>
      </c>
      <c r="I9" s="142" t="s">
        <v>184</v>
      </c>
      <c r="J9" s="143" t="s">
        <v>184</v>
      </c>
      <c r="K9" s="142" t="s">
        <v>184</v>
      </c>
      <c r="L9" s="141">
        <v>3.8</v>
      </c>
      <c r="M9" s="280" t="s">
        <v>184</v>
      </c>
    </row>
    <row r="10" spans="1:13" ht="39.75" customHeight="1">
      <c r="A10" s="136">
        <v>5</v>
      </c>
      <c r="B10" s="137" t="s">
        <v>189</v>
      </c>
      <c r="C10" s="132" t="s">
        <v>183</v>
      </c>
      <c r="D10" s="138">
        <v>248.2</v>
      </c>
      <c r="E10" s="143" t="s">
        <v>184</v>
      </c>
      <c r="F10" s="140">
        <v>240</v>
      </c>
      <c r="G10" s="141">
        <v>248.8874</v>
      </c>
      <c r="H10" s="142" t="s">
        <v>184</v>
      </c>
      <c r="I10" s="142">
        <f>G10/F10</f>
        <v>1.0370308333333333</v>
      </c>
      <c r="J10" s="143" t="e">
        <f>L10/#REF!</f>
        <v>#REF!</v>
      </c>
      <c r="K10" s="142">
        <f>(G10-L10)/L10</f>
        <v>0.0027695406929896258</v>
      </c>
      <c r="L10" s="298">
        <v>248.2</v>
      </c>
      <c r="M10" s="280" t="s">
        <v>184</v>
      </c>
    </row>
    <row r="11" spans="1:13" ht="39.75" customHeight="1">
      <c r="A11" s="136">
        <v>6</v>
      </c>
      <c r="B11" s="137" t="s">
        <v>190</v>
      </c>
      <c r="C11" s="132" t="s">
        <v>183</v>
      </c>
      <c r="D11" s="138">
        <v>204.1</v>
      </c>
      <c r="E11" s="143" t="s">
        <v>184</v>
      </c>
      <c r="F11" s="140">
        <v>200</v>
      </c>
      <c r="G11" s="141">
        <v>210.4205</v>
      </c>
      <c r="H11" s="142" t="s">
        <v>184</v>
      </c>
      <c r="I11" s="142">
        <f>G11/F11</f>
        <v>1.0521025</v>
      </c>
      <c r="J11" s="143" t="e">
        <f>L11/#REF!</f>
        <v>#REF!</v>
      </c>
      <c r="K11" s="142">
        <f>(G11-L11)/L11</f>
        <v>0.030967662910338117</v>
      </c>
      <c r="L11" s="298">
        <v>204.1</v>
      </c>
      <c r="M11" s="280" t="s">
        <v>184</v>
      </c>
    </row>
    <row r="12" spans="1:13" ht="39.75" customHeight="1">
      <c r="A12" s="136">
        <v>7</v>
      </c>
      <c r="B12" s="137" t="s">
        <v>191</v>
      </c>
      <c r="C12" s="132" t="s">
        <v>183</v>
      </c>
      <c r="D12" s="138">
        <v>13.96</v>
      </c>
      <c r="E12" s="143" t="s">
        <v>184</v>
      </c>
      <c r="F12" s="140">
        <v>13</v>
      </c>
      <c r="G12" s="141">
        <v>13.98</v>
      </c>
      <c r="H12" s="142" t="s">
        <v>184</v>
      </c>
      <c r="I12" s="142">
        <f>G12/F12</f>
        <v>1.0753846153846154</v>
      </c>
      <c r="J12" s="143" t="e">
        <f>L12/#REF!</f>
        <v>#REF!</v>
      </c>
      <c r="K12" s="142">
        <f>(G12-L12)/L12</f>
        <v>0.0014326647564469608</v>
      </c>
      <c r="L12" s="298">
        <v>13.96</v>
      </c>
      <c r="M12" s="280" t="s">
        <v>184</v>
      </c>
    </row>
    <row r="13" spans="1:13" ht="42" customHeight="1">
      <c r="A13" s="128" t="s">
        <v>192</v>
      </c>
      <c r="B13" s="131" t="s">
        <v>193</v>
      </c>
      <c r="C13" s="132"/>
      <c r="D13" s="145"/>
      <c r="E13" s="146"/>
      <c r="F13" s="140"/>
      <c r="G13" s="263"/>
      <c r="H13" s="142"/>
      <c r="I13" s="142"/>
      <c r="J13" s="143"/>
      <c r="K13" s="313" t="s">
        <v>194</v>
      </c>
      <c r="L13" s="298"/>
      <c r="M13" s="305"/>
    </row>
    <row r="14" spans="1:15" ht="48.75" customHeight="1">
      <c r="A14" s="147" t="s">
        <v>195</v>
      </c>
      <c r="B14" s="131" t="s">
        <v>196</v>
      </c>
      <c r="C14" s="132"/>
      <c r="D14" s="145"/>
      <c r="E14" s="146"/>
      <c r="F14" s="140"/>
      <c r="G14" s="263"/>
      <c r="H14" s="142"/>
      <c r="I14" s="142"/>
      <c r="J14" s="143"/>
      <c r="K14" s="313"/>
      <c r="L14" s="298"/>
      <c r="M14" s="306"/>
      <c r="O14" s="92" t="s">
        <v>197</v>
      </c>
    </row>
    <row r="15" spans="1:14" ht="39.75" customHeight="1">
      <c r="A15" s="136">
        <v>8</v>
      </c>
      <c r="B15" s="137" t="s">
        <v>198</v>
      </c>
      <c r="C15" s="132" t="s">
        <v>199</v>
      </c>
      <c r="D15" s="138">
        <v>785.87</v>
      </c>
      <c r="E15" s="139">
        <v>795</v>
      </c>
      <c r="F15" s="139">
        <v>795</v>
      </c>
      <c r="G15" s="141">
        <v>823.08</v>
      </c>
      <c r="H15" s="142">
        <f>G15/E15</f>
        <v>1.0353207547169812</v>
      </c>
      <c r="I15" s="142">
        <f>G15/F15</f>
        <v>1.0353207547169812</v>
      </c>
      <c r="J15" s="143" t="e">
        <f>L15/#REF!</f>
        <v>#REF!</v>
      </c>
      <c r="K15" s="298">
        <f aca="true" t="shared" si="0" ref="K15:K20">G15-D15</f>
        <v>37.210000000000036</v>
      </c>
      <c r="L15" s="298">
        <v>785.87</v>
      </c>
      <c r="M15" s="280">
        <f>(G15-D15)/(E15-D15)</f>
        <v>4.075575027382262</v>
      </c>
      <c r="N15" s="299"/>
    </row>
    <row r="16" spans="1:14" ht="39.75" customHeight="1">
      <c r="A16" s="136">
        <v>9</v>
      </c>
      <c r="B16" s="137" t="s">
        <v>200</v>
      </c>
      <c r="C16" s="132" t="s">
        <v>183</v>
      </c>
      <c r="D16" s="138">
        <v>383.26</v>
      </c>
      <c r="E16" s="139">
        <v>385</v>
      </c>
      <c r="F16" s="139">
        <v>385</v>
      </c>
      <c r="G16" s="141">
        <v>410.1</v>
      </c>
      <c r="H16" s="142">
        <f>G16/E16</f>
        <v>1.0651948051948052</v>
      </c>
      <c r="I16" s="142">
        <f>G16/F16</f>
        <v>1.0651948051948052</v>
      </c>
      <c r="J16" s="143" t="e">
        <f>L16/#REF!</f>
        <v>#REF!</v>
      </c>
      <c r="K16" s="298">
        <f t="shared" si="0"/>
        <v>26.840000000000032</v>
      </c>
      <c r="L16" s="298">
        <v>383.26</v>
      </c>
      <c r="M16" s="280">
        <f>(G16-D16)/(E16-D16)</f>
        <v>15.425287356321776</v>
      </c>
      <c r="N16" s="299"/>
    </row>
    <row r="17" spans="1:14" ht="39.75" customHeight="1">
      <c r="A17" s="136">
        <v>10</v>
      </c>
      <c r="B17" s="137" t="s">
        <v>201</v>
      </c>
      <c r="C17" s="132" t="s">
        <v>183</v>
      </c>
      <c r="D17" s="138">
        <v>91.34</v>
      </c>
      <c r="E17" s="139" t="s">
        <v>184</v>
      </c>
      <c r="F17" s="139" t="s">
        <v>184</v>
      </c>
      <c r="G17" s="141">
        <v>92.99</v>
      </c>
      <c r="H17" s="142" t="s">
        <v>184</v>
      </c>
      <c r="I17" s="142" t="s">
        <v>184</v>
      </c>
      <c r="J17" s="143" t="e">
        <f>L17/#REF!</f>
        <v>#REF!</v>
      </c>
      <c r="K17" s="298">
        <f t="shared" si="0"/>
        <v>1.6499999999999915</v>
      </c>
      <c r="L17" s="298">
        <v>91.34</v>
      </c>
      <c r="M17" s="280" t="s">
        <v>184</v>
      </c>
      <c r="N17" s="299"/>
    </row>
    <row r="18" spans="1:14" s="148" customFormat="1" ht="51.75" customHeight="1">
      <c r="A18" s="136">
        <v>11</v>
      </c>
      <c r="B18" s="137" t="s">
        <v>202</v>
      </c>
      <c r="C18" s="132" t="s">
        <v>183</v>
      </c>
      <c r="D18" s="138">
        <v>784.68</v>
      </c>
      <c r="E18" s="139" t="s">
        <v>184</v>
      </c>
      <c r="F18" s="139" t="s">
        <v>184</v>
      </c>
      <c r="G18" s="141">
        <v>791.71</v>
      </c>
      <c r="H18" s="142" t="s">
        <v>184</v>
      </c>
      <c r="I18" s="142" t="s">
        <v>184</v>
      </c>
      <c r="J18" s="143" t="s">
        <v>184</v>
      </c>
      <c r="K18" s="298">
        <f t="shared" si="0"/>
        <v>7.030000000000086</v>
      </c>
      <c r="L18" s="298">
        <v>784.68</v>
      </c>
      <c r="M18" s="280" t="s">
        <v>184</v>
      </c>
      <c r="N18" s="299"/>
    </row>
    <row r="19" spans="1:19" ht="45" customHeight="1">
      <c r="A19" s="136">
        <v>12</v>
      </c>
      <c r="B19" s="137" t="s">
        <v>203</v>
      </c>
      <c r="C19" s="132" t="s">
        <v>183</v>
      </c>
      <c r="D19" s="138">
        <v>276.46</v>
      </c>
      <c r="E19" s="139">
        <v>282</v>
      </c>
      <c r="F19" s="139">
        <v>282</v>
      </c>
      <c r="G19" s="141">
        <v>290.86</v>
      </c>
      <c r="H19" s="142">
        <f>G19/E19</f>
        <v>1.0314184397163122</v>
      </c>
      <c r="I19" s="142">
        <f>G19/F19</f>
        <v>1.0314184397163122</v>
      </c>
      <c r="J19" s="143" t="e">
        <f>L19/#REF!</f>
        <v>#REF!</v>
      </c>
      <c r="K19" s="298">
        <f t="shared" si="0"/>
        <v>14.400000000000034</v>
      </c>
      <c r="L19" s="153">
        <v>276.46</v>
      </c>
      <c r="M19" s="280">
        <f>(G19-D19)/(E19-D19)</f>
        <v>2.5992779783393467</v>
      </c>
      <c r="N19" s="299"/>
      <c r="S19" s="148"/>
    </row>
    <row r="20" spans="1:14" ht="43.5" customHeight="1">
      <c r="A20" s="136">
        <v>13</v>
      </c>
      <c r="B20" s="137" t="s">
        <v>204</v>
      </c>
      <c r="C20" s="132" t="s">
        <v>183</v>
      </c>
      <c r="D20" s="138">
        <v>336.06</v>
      </c>
      <c r="E20" s="139">
        <v>332</v>
      </c>
      <c r="F20" s="139">
        <v>332</v>
      </c>
      <c r="G20" s="141">
        <v>338.19</v>
      </c>
      <c r="H20" s="142">
        <f>G20/E20</f>
        <v>1.018644578313253</v>
      </c>
      <c r="I20" s="142">
        <f>G20/F20</f>
        <v>1.018644578313253</v>
      </c>
      <c r="J20" s="143" t="e">
        <f>L20/#REF!</f>
        <v>#REF!</v>
      </c>
      <c r="K20" s="298">
        <f t="shared" si="0"/>
        <v>2.1299999999999955</v>
      </c>
      <c r="L20" s="153">
        <v>336.06</v>
      </c>
      <c r="M20" s="280" t="s">
        <v>273</v>
      </c>
      <c r="N20" s="299"/>
    </row>
    <row r="21" spans="1:14" ht="47.25" customHeight="1">
      <c r="A21" s="136">
        <v>14</v>
      </c>
      <c r="B21" s="137" t="s">
        <v>272</v>
      </c>
      <c r="C21" s="132" t="s">
        <v>188</v>
      </c>
      <c r="D21" s="238">
        <v>1</v>
      </c>
      <c r="E21" s="203">
        <v>0.9</v>
      </c>
      <c r="F21" s="203">
        <v>0.9</v>
      </c>
      <c r="G21" s="203">
        <v>1</v>
      </c>
      <c r="H21" s="142" t="s">
        <v>184</v>
      </c>
      <c r="I21" s="142" t="s">
        <v>184</v>
      </c>
      <c r="J21" s="143" t="s">
        <v>184</v>
      </c>
      <c r="K21" s="142" t="s">
        <v>184</v>
      </c>
      <c r="L21" s="300">
        <v>1</v>
      </c>
      <c r="M21" s="280" t="s">
        <v>184</v>
      </c>
      <c r="N21" s="299"/>
    </row>
    <row r="22" spans="1:14" s="272" customFormat="1" ht="53.25" customHeight="1">
      <c r="A22" s="269">
        <v>15</v>
      </c>
      <c r="B22" s="270" t="s">
        <v>249</v>
      </c>
      <c r="C22" s="271" t="s">
        <v>250</v>
      </c>
      <c r="D22" s="277" t="s">
        <v>62</v>
      </c>
      <c r="E22" s="278">
        <v>0.8</v>
      </c>
      <c r="F22" s="278">
        <v>0.8</v>
      </c>
      <c r="G22" s="278">
        <v>0.8</v>
      </c>
      <c r="H22" s="279" t="s">
        <v>62</v>
      </c>
      <c r="I22" s="279" t="s">
        <v>62</v>
      </c>
      <c r="J22" s="279" t="s">
        <v>62</v>
      </c>
      <c r="K22" s="279" t="s">
        <v>62</v>
      </c>
      <c r="L22" s="279" t="s">
        <v>62</v>
      </c>
      <c r="M22" s="307"/>
      <c r="N22" s="299"/>
    </row>
    <row r="23" spans="1:14" ht="39.75" customHeight="1">
      <c r="A23" s="149" t="s">
        <v>205</v>
      </c>
      <c r="B23" s="150" t="s">
        <v>206</v>
      </c>
      <c r="C23" s="132"/>
      <c r="D23" s="154"/>
      <c r="E23" s="154"/>
      <c r="F23" s="151" t="s">
        <v>207</v>
      </c>
      <c r="G23" s="130"/>
      <c r="H23" s="152"/>
      <c r="I23" s="152"/>
      <c r="J23" s="152"/>
      <c r="K23" s="153" t="s">
        <v>208</v>
      </c>
      <c r="L23" s="153"/>
      <c r="M23" s="308"/>
      <c r="N23" s="299"/>
    </row>
    <row r="24" spans="1:14" s="197" customFormat="1" ht="42" customHeight="1">
      <c r="A24" s="200">
        <v>16</v>
      </c>
      <c r="B24" s="201" t="s">
        <v>209</v>
      </c>
      <c r="C24" s="134" t="s">
        <v>210</v>
      </c>
      <c r="D24" s="154">
        <v>330</v>
      </c>
      <c r="E24" s="154" t="s">
        <v>184</v>
      </c>
      <c r="F24" s="239">
        <v>429.3</v>
      </c>
      <c r="G24" s="239">
        <v>523.84</v>
      </c>
      <c r="H24" s="152" t="s">
        <v>184</v>
      </c>
      <c r="I24" s="152">
        <f>G24/F24</f>
        <v>1.2202189610994643</v>
      </c>
      <c r="J24" s="152">
        <v>0.3838</v>
      </c>
      <c r="K24" s="152">
        <f>(G24-L24)/L24</f>
        <v>0.5873939393939395</v>
      </c>
      <c r="L24" s="153">
        <v>330</v>
      </c>
      <c r="M24" s="308" t="s">
        <v>184</v>
      </c>
      <c r="N24" s="299"/>
    </row>
    <row r="25" spans="1:14" s="197" customFormat="1" ht="42" customHeight="1">
      <c r="A25" s="200">
        <v>17</v>
      </c>
      <c r="B25" s="201" t="s">
        <v>211</v>
      </c>
      <c r="C25" s="134" t="s">
        <v>210</v>
      </c>
      <c r="D25" s="154">
        <v>14.84</v>
      </c>
      <c r="E25" s="154" t="s">
        <v>184</v>
      </c>
      <c r="F25" s="239">
        <v>15</v>
      </c>
      <c r="G25" s="239">
        <v>21.53</v>
      </c>
      <c r="H25" s="152" t="s">
        <v>184</v>
      </c>
      <c r="I25" s="152">
        <f>G25/F25</f>
        <v>1.4353333333333333</v>
      </c>
      <c r="J25" s="152">
        <v>0.351</v>
      </c>
      <c r="K25" s="152">
        <f>(G25-L25)/L25</f>
        <v>0.45080862533692734</v>
      </c>
      <c r="L25" s="298">
        <v>14.84</v>
      </c>
      <c r="M25" s="308" t="s">
        <v>184</v>
      </c>
      <c r="N25" s="299"/>
    </row>
    <row r="26" spans="1:14" s="197" customFormat="1" ht="42" customHeight="1">
      <c r="A26" s="200">
        <v>18</v>
      </c>
      <c r="B26" s="201" t="s">
        <v>212</v>
      </c>
      <c r="C26" s="134" t="s">
        <v>210</v>
      </c>
      <c r="D26" s="154">
        <v>6.9</v>
      </c>
      <c r="E26" s="154" t="s">
        <v>184</v>
      </c>
      <c r="F26" s="239">
        <v>13.6</v>
      </c>
      <c r="G26" s="239">
        <v>10.95</v>
      </c>
      <c r="H26" s="152" t="s">
        <v>184</v>
      </c>
      <c r="I26" s="152">
        <f>G26/F26</f>
        <v>0.8051470588235293</v>
      </c>
      <c r="J26" s="152">
        <v>0.475</v>
      </c>
      <c r="K26" s="152">
        <f>(G26-L26)/L26</f>
        <v>0.5869565217391303</v>
      </c>
      <c r="L26" s="155">
        <v>6.9</v>
      </c>
      <c r="M26" s="308" t="s">
        <v>184</v>
      </c>
      <c r="N26" s="299"/>
    </row>
    <row r="27" spans="1:14" s="197" customFormat="1" ht="39.75" customHeight="1">
      <c r="A27" s="200"/>
      <c r="B27" s="201" t="s">
        <v>213</v>
      </c>
      <c r="C27" s="134" t="s">
        <v>210</v>
      </c>
      <c r="D27" s="154">
        <v>351.7</v>
      </c>
      <c r="E27" s="154" t="s">
        <v>184</v>
      </c>
      <c r="F27" s="154">
        <f>SUM(F24:F26)</f>
        <v>457.90000000000003</v>
      </c>
      <c r="G27" s="239">
        <f>SUM(G24:G26)</f>
        <v>556.32</v>
      </c>
      <c r="H27" s="152" t="s">
        <v>184</v>
      </c>
      <c r="I27" s="152">
        <f>G27/F27</f>
        <v>1.2149377593360997</v>
      </c>
      <c r="J27" s="152">
        <v>0.3849</v>
      </c>
      <c r="K27" s="152">
        <f>(G27-L27)/L27</f>
        <v>0.5816227895604712</v>
      </c>
      <c r="L27" s="155">
        <f>SUM(L24:L26)</f>
        <v>351.73999999999995</v>
      </c>
      <c r="M27" s="308" t="s">
        <v>214</v>
      </c>
      <c r="N27" s="299"/>
    </row>
    <row r="28" spans="1:14" s="148" customFormat="1" ht="51.75" customHeight="1">
      <c r="A28" s="128" t="s">
        <v>215</v>
      </c>
      <c r="B28" s="240" t="s">
        <v>122</v>
      </c>
      <c r="C28" s="129"/>
      <c r="D28" s="138"/>
      <c r="E28" s="139"/>
      <c r="F28" s="139"/>
      <c r="G28" s="130"/>
      <c r="H28" s="142"/>
      <c r="I28" s="142"/>
      <c r="J28" s="143"/>
      <c r="K28" s="142" t="s">
        <v>216</v>
      </c>
      <c r="L28" s="301"/>
      <c r="M28" s="280"/>
      <c r="N28" s="299"/>
    </row>
    <row r="29" spans="1:18" ht="39.75" customHeight="1">
      <c r="A29" s="136">
        <v>19</v>
      </c>
      <c r="B29" s="241" t="s">
        <v>123</v>
      </c>
      <c r="C29" s="132" t="s">
        <v>199</v>
      </c>
      <c r="D29" s="242">
        <v>2.98</v>
      </c>
      <c r="E29" s="155">
        <v>3</v>
      </c>
      <c r="F29" s="155">
        <v>3</v>
      </c>
      <c r="G29" s="264">
        <v>3.5834</v>
      </c>
      <c r="H29" s="142">
        <f>G29/E29</f>
        <v>1.1944666666666668</v>
      </c>
      <c r="I29" s="142">
        <f>G29/F29</f>
        <v>1.1944666666666668</v>
      </c>
      <c r="J29" s="143" t="e">
        <f>L29/#REF!</f>
        <v>#REF!</v>
      </c>
      <c r="K29" s="142">
        <f>(G29-L29)/L29</f>
        <v>0.20248322147651013</v>
      </c>
      <c r="L29" s="302">
        <v>2.98</v>
      </c>
      <c r="M29" s="280" t="s">
        <v>214</v>
      </c>
      <c r="N29" s="299"/>
      <c r="O29" s="156"/>
      <c r="P29" s="156"/>
      <c r="Q29" s="156"/>
      <c r="R29" s="156"/>
    </row>
    <row r="30" spans="1:18" ht="39.75" customHeight="1">
      <c r="A30" s="136">
        <v>20</v>
      </c>
      <c r="B30" s="241" t="s">
        <v>124</v>
      </c>
      <c r="C30" s="132" t="s">
        <v>199</v>
      </c>
      <c r="D30" s="242">
        <v>1.08</v>
      </c>
      <c r="E30" s="155">
        <v>1.1</v>
      </c>
      <c r="F30" s="155">
        <v>1.1</v>
      </c>
      <c r="G30" s="264">
        <v>1.1107</v>
      </c>
      <c r="H30" s="142">
        <f>G30/E30</f>
        <v>1.0097272727272726</v>
      </c>
      <c r="I30" s="142">
        <f>G30/F30</f>
        <v>1.0097272727272726</v>
      </c>
      <c r="J30" s="143" t="e">
        <f>L30/#REF!</f>
        <v>#REF!</v>
      </c>
      <c r="K30" s="142">
        <f>(G30-L30)/L30</f>
        <v>0.02842592592592588</v>
      </c>
      <c r="L30" s="302">
        <v>1.08</v>
      </c>
      <c r="M30" s="280" t="s">
        <v>214</v>
      </c>
      <c r="N30" s="299"/>
      <c r="O30" s="156"/>
      <c r="P30" s="156"/>
      <c r="Q30" s="156"/>
      <c r="R30" s="156"/>
    </row>
    <row r="31" spans="1:14" ht="45" customHeight="1">
      <c r="A31" s="136">
        <v>21</v>
      </c>
      <c r="B31" s="241" t="s">
        <v>217</v>
      </c>
      <c r="C31" s="132" t="s">
        <v>218</v>
      </c>
      <c r="D31" s="157">
        <v>7361</v>
      </c>
      <c r="E31" s="144">
        <v>6800</v>
      </c>
      <c r="F31" s="144">
        <v>7550</v>
      </c>
      <c r="G31" s="285">
        <v>10366</v>
      </c>
      <c r="H31" s="142">
        <f>G31/E31</f>
        <v>1.5244117647058824</v>
      </c>
      <c r="I31" s="142">
        <f>G31/F31</f>
        <v>1.3729801324503312</v>
      </c>
      <c r="J31" s="142" t="s">
        <v>214</v>
      </c>
      <c r="K31" s="142" t="s">
        <v>214</v>
      </c>
      <c r="L31" s="301">
        <v>7361</v>
      </c>
      <c r="M31" s="280" t="s">
        <v>214</v>
      </c>
      <c r="N31" s="299"/>
    </row>
    <row r="32" spans="1:14" ht="84.75" customHeight="1">
      <c r="A32" s="136">
        <v>22</v>
      </c>
      <c r="B32" s="241" t="s">
        <v>219</v>
      </c>
      <c r="C32" s="132" t="s">
        <v>220</v>
      </c>
      <c r="D32" s="202">
        <v>81.3</v>
      </c>
      <c r="E32" s="144">
        <v>29</v>
      </c>
      <c r="F32" s="141" t="s">
        <v>233</v>
      </c>
      <c r="G32" s="296" t="s">
        <v>253</v>
      </c>
      <c r="H32" s="142">
        <f>39.8286/E32</f>
        <v>1.3734</v>
      </c>
      <c r="I32" s="142">
        <f>39.8286/19.24</f>
        <v>2.0700935550935555</v>
      </c>
      <c r="J32" s="142" t="s">
        <v>221</v>
      </c>
      <c r="K32" s="142" t="s">
        <v>221</v>
      </c>
      <c r="L32" s="298">
        <v>81.3</v>
      </c>
      <c r="M32" s="280" t="s">
        <v>221</v>
      </c>
      <c r="N32" s="299"/>
    </row>
    <row r="33" spans="1:14" ht="43.5" customHeight="1">
      <c r="A33" s="136">
        <v>23</v>
      </c>
      <c r="B33" s="241" t="s">
        <v>222</v>
      </c>
      <c r="C33" s="132" t="s">
        <v>223</v>
      </c>
      <c r="D33" s="157">
        <v>10231</v>
      </c>
      <c r="E33" s="144">
        <v>9000</v>
      </c>
      <c r="F33" s="144">
        <v>9120</v>
      </c>
      <c r="G33" s="285">
        <v>15139</v>
      </c>
      <c r="H33" s="142">
        <f>G33/E33</f>
        <v>1.6821111111111111</v>
      </c>
      <c r="I33" s="142">
        <f>G33/F33</f>
        <v>1.6599780701754385</v>
      </c>
      <c r="J33" s="142" t="s">
        <v>221</v>
      </c>
      <c r="K33" s="142" t="s">
        <v>221</v>
      </c>
      <c r="L33" s="301">
        <v>10231</v>
      </c>
      <c r="M33" s="280" t="s">
        <v>221</v>
      </c>
      <c r="N33" s="299"/>
    </row>
    <row r="34" spans="1:14" ht="47.25" customHeight="1">
      <c r="A34" s="128" t="s">
        <v>224</v>
      </c>
      <c r="B34" s="243" t="s">
        <v>225</v>
      </c>
      <c r="C34" s="132"/>
      <c r="D34" s="145"/>
      <c r="E34" s="139"/>
      <c r="F34" s="139"/>
      <c r="G34" s="130"/>
      <c r="H34" s="142"/>
      <c r="I34" s="142"/>
      <c r="J34" s="143"/>
      <c r="K34" s="142"/>
      <c r="L34" s="143"/>
      <c r="M34" s="280"/>
      <c r="N34" s="299"/>
    </row>
    <row r="35" spans="1:14" ht="39.75" customHeight="1">
      <c r="A35" s="136">
        <v>24</v>
      </c>
      <c r="B35" s="244" t="s">
        <v>151</v>
      </c>
      <c r="C35" s="245" t="s">
        <v>125</v>
      </c>
      <c r="D35" s="246">
        <v>0.977</v>
      </c>
      <c r="E35" s="203">
        <v>0.9</v>
      </c>
      <c r="F35" s="203">
        <v>0.9</v>
      </c>
      <c r="G35" s="247">
        <v>0.973</v>
      </c>
      <c r="H35" s="142" t="s">
        <v>221</v>
      </c>
      <c r="I35" s="142" t="s">
        <v>221</v>
      </c>
      <c r="J35" s="143" t="s">
        <v>221</v>
      </c>
      <c r="K35" s="143" t="s">
        <v>221</v>
      </c>
      <c r="L35" s="143">
        <v>0.977</v>
      </c>
      <c r="M35" s="280" t="s">
        <v>221</v>
      </c>
      <c r="N35" s="299"/>
    </row>
    <row r="36" spans="1:14" ht="39.75" customHeight="1">
      <c r="A36" s="136">
        <v>25</v>
      </c>
      <c r="B36" s="244" t="s">
        <v>150</v>
      </c>
      <c r="C36" s="245" t="s">
        <v>226</v>
      </c>
      <c r="D36" s="247">
        <v>0.65</v>
      </c>
      <c r="E36" s="203">
        <v>0.6</v>
      </c>
      <c r="F36" s="203">
        <v>0.6</v>
      </c>
      <c r="G36" s="247">
        <v>0.6634</v>
      </c>
      <c r="H36" s="142" t="s">
        <v>221</v>
      </c>
      <c r="I36" s="142" t="s">
        <v>221</v>
      </c>
      <c r="J36" s="143" t="s">
        <v>221</v>
      </c>
      <c r="K36" s="143" t="s">
        <v>221</v>
      </c>
      <c r="L36" s="142">
        <v>0.65</v>
      </c>
      <c r="M36" s="280" t="s">
        <v>221</v>
      </c>
      <c r="N36" s="299"/>
    </row>
    <row r="37" spans="1:14" ht="42" customHeight="1">
      <c r="A37" s="136">
        <v>26</v>
      </c>
      <c r="B37" s="244" t="s">
        <v>270</v>
      </c>
      <c r="C37" s="245" t="s">
        <v>226</v>
      </c>
      <c r="D37" s="247">
        <v>1</v>
      </c>
      <c r="E37" s="203">
        <v>0.96</v>
      </c>
      <c r="F37" s="203">
        <v>1</v>
      </c>
      <c r="G37" s="266">
        <v>1</v>
      </c>
      <c r="H37" s="142" t="s">
        <v>221</v>
      </c>
      <c r="I37" s="142" t="s">
        <v>221</v>
      </c>
      <c r="J37" s="143" t="s">
        <v>221</v>
      </c>
      <c r="K37" s="143" t="s">
        <v>221</v>
      </c>
      <c r="L37" s="203">
        <v>1</v>
      </c>
      <c r="M37" s="280" t="s">
        <v>221</v>
      </c>
      <c r="N37" s="299"/>
    </row>
    <row r="38" spans="1:14" ht="43.5" customHeight="1">
      <c r="A38" s="136">
        <v>27</v>
      </c>
      <c r="B38" s="244" t="s">
        <v>127</v>
      </c>
      <c r="C38" s="245" t="s">
        <v>226</v>
      </c>
      <c r="D38" s="247">
        <v>1</v>
      </c>
      <c r="E38" s="203">
        <v>0.98</v>
      </c>
      <c r="F38" s="203">
        <v>0.98</v>
      </c>
      <c r="G38" s="247">
        <v>0.996</v>
      </c>
      <c r="H38" s="142" t="s">
        <v>221</v>
      </c>
      <c r="I38" s="142" t="s">
        <v>221</v>
      </c>
      <c r="J38" s="143" t="s">
        <v>221</v>
      </c>
      <c r="K38" s="143" t="s">
        <v>221</v>
      </c>
      <c r="L38" s="203">
        <v>1</v>
      </c>
      <c r="M38" s="280" t="s">
        <v>221</v>
      </c>
      <c r="N38" s="299"/>
    </row>
    <row r="39" spans="1:14" ht="51.75" customHeight="1">
      <c r="A39" s="128" t="s">
        <v>227</v>
      </c>
      <c r="B39" s="131" t="s">
        <v>228</v>
      </c>
      <c r="C39" s="132"/>
      <c r="D39" s="145"/>
      <c r="E39" s="139"/>
      <c r="F39" s="139"/>
      <c r="G39" s="130"/>
      <c r="H39" s="142"/>
      <c r="I39" s="142"/>
      <c r="J39" s="143"/>
      <c r="K39" s="142" t="s">
        <v>229</v>
      </c>
      <c r="L39" s="303"/>
      <c r="M39" s="280"/>
      <c r="N39" s="299"/>
    </row>
    <row r="40" spans="1:14" ht="40.5" customHeight="1">
      <c r="A40" s="136">
        <v>28</v>
      </c>
      <c r="B40" s="137" t="s">
        <v>230</v>
      </c>
      <c r="C40" s="132" t="s">
        <v>231</v>
      </c>
      <c r="D40" s="138">
        <v>2136.14</v>
      </c>
      <c r="E40" s="144">
        <v>2163</v>
      </c>
      <c r="F40" s="144">
        <v>2163</v>
      </c>
      <c r="G40" s="141">
        <v>2173.65</v>
      </c>
      <c r="H40" s="142">
        <f>G40/E40</f>
        <v>1.0049237170596395</v>
      </c>
      <c r="I40" s="142">
        <f>G40/F40</f>
        <v>1.0049237170596395</v>
      </c>
      <c r="J40" s="143" t="e">
        <f>L40/#REF!</f>
        <v>#REF!</v>
      </c>
      <c r="K40" s="298">
        <f>G40-L40</f>
        <v>37.51000000000022</v>
      </c>
      <c r="L40" s="130">
        <v>2136.14</v>
      </c>
      <c r="M40" s="280">
        <f>(G40-D40)/(E40-D40)</f>
        <v>1.3965003723008205</v>
      </c>
      <c r="N40" s="299"/>
    </row>
    <row r="41" spans="1:13" ht="40.5" customHeight="1">
      <c r="A41" s="136">
        <v>29</v>
      </c>
      <c r="B41" s="137" t="s">
        <v>271</v>
      </c>
      <c r="C41" s="132" t="s">
        <v>226</v>
      </c>
      <c r="D41" s="141" t="s">
        <v>221</v>
      </c>
      <c r="E41" s="143">
        <v>0.95</v>
      </c>
      <c r="F41" s="143">
        <v>0.95</v>
      </c>
      <c r="G41" s="142">
        <v>0.9953</v>
      </c>
      <c r="H41" s="142" t="s">
        <v>221</v>
      </c>
      <c r="I41" s="142" t="s">
        <v>221</v>
      </c>
      <c r="J41" s="143" t="e">
        <f>L41/#REF!</f>
        <v>#VALUE!</v>
      </c>
      <c r="K41" s="143" t="e">
        <f>G41-L41</f>
        <v>#VALUE!</v>
      </c>
      <c r="L41" s="142" t="s">
        <v>62</v>
      </c>
      <c r="M41" s="280" t="s">
        <v>221</v>
      </c>
    </row>
    <row r="42" spans="1:13" ht="48" customHeight="1">
      <c r="A42" s="314" t="s">
        <v>232</v>
      </c>
      <c r="B42" s="314"/>
      <c r="C42" s="314"/>
      <c r="D42" s="314"/>
      <c r="E42" s="314"/>
      <c r="F42" s="314"/>
      <c r="G42" s="314"/>
      <c r="H42" s="314"/>
      <c r="I42" s="314"/>
      <c r="J42" s="314"/>
      <c r="K42" s="314"/>
      <c r="L42" s="315"/>
      <c r="M42" s="314"/>
    </row>
  </sheetData>
  <sheetProtection/>
  <mergeCells count="4">
    <mergeCell ref="A1:B1"/>
    <mergeCell ref="A2:M2"/>
    <mergeCell ref="K13:K14"/>
    <mergeCell ref="A42:M42"/>
  </mergeCells>
  <printOptions horizontalCentered="1" verticalCentered="1"/>
  <pageMargins left="0.6299212598425197" right="0.4330708661417323" top="0.1968503937007874" bottom="0.1968503937007874" header="0.31496062992125984" footer="0.31496062992125984"/>
  <pageSetup fitToWidth="0" horizontalDpi="600" verticalDpi="600" orientation="portrait" paperSize="9" scale="42" r:id="rId3"/>
  <legacyDrawing r:id="rId2"/>
</worksheet>
</file>

<file path=xl/worksheets/sheet3.xml><?xml version="1.0" encoding="utf-8"?>
<worksheet xmlns="http://schemas.openxmlformats.org/spreadsheetml/2006/main" xmlns:r="http://schemas.openxmlformats.org/officeDocument/2006/relationships">
  <sheetPr>
    <tabColor theme="0"/>
  </sheetPr>
  <dimension ref="A1:M21"/>
  <sheetViews>
    <sheetView zoomScalePageLayoutView="0" workbookViewId="0" topLeftCell="A1">
      <selection activeCell="A4" sqref="A4:B6"/>
    </sheetView>
  </sheetViews>
  <sheetFormatPr defaultColWidth="9.00390625" defaultRowHeight="14.25"/>
  <cols>
    <col min="1" max="1" width="4.625" style="1" customWidth="1"/>
    <col min="2" max="2" width="11.00390625" style="1" customWidth="1"/>
    <col min="3" max="3" width="8.625" style="1" customWidth="1"/>
    <col min="4" max="5" width="8.625" style="53" customWidth="1"/>
    <col min="6" max="6" width="8.375" style="53" customWidth="1"/>
    <col min="7" max="9" width="8.625" style="53" customWidth="1"/>
    <col min="10" max="10" width="9.375" style="53" customWidth="1"/>
    <col min="11" max="11" width="9.75390625" style="53" customWidth="1"/>
    <col min="12" max="12" width="8.625" style="53" customWidth="1"/>
    <col min="13" max="13" width="8.00390625" style="53" customWidth="1"/>
    <col min="14" max="14" width="3.875" style="1" customWidth="1"/>
    <col min="15" max="16384" width="9.00390625" style="1" customWidth="1"/>
  </cols>
  <sheetData>
    <row r="1" ht="21" customHeight="1">
      <c r="A1" s="198" t="s">
        <v>276</v>
      </c>
    </row>
    <row r="2" spans="1:13" ht="20.25" customHeight="1">
      <c r="A2" s="316" t="s">
        <v>256</v>
      </c>
      <c r="B2" s="316"/>
      <c r="C2" s="316"/>
      <c r="D2" s="316"/>
      <c r="E2" s="316"/>
      <c r="F2" s="316"/>
      <c r="G2" s="316"/>
      <c r="H2" s="316"/>
      <c r="I2" s="316"/>
      <c r="J2" s="316"/>
      <c r="K2" s="316"/>
      <c r="L2" s="316"/>
      <c r="M2" s="316"/>
    </row>
    <row r="3" spans="1:13" ht="19.5" customHeight="1">
      <c r="A3" s="17"/>
      <c r="B3" s="17"/>
      <c r="C3" s="17"/>
      <c r="D3" s="87"/>
      <c r="E3" s="87"/>
      <c r="F3" s="87"/>
      <c r="G3" s="87"/>
      <c r="H3" s="87"/>
      <c r="I3" s="87"/>
      <c r="J3" s="87"/>
      <c r="K3" s="87"/>
      <c r="L3" s="317" t="s">
        <v>63</v>
      </c>
      <c r="M3" s="318"/>
    </row>
    <row r="4" spans="1:13" ht="45" customHeight="1">
      <c r="A4" s="319" t="s">
        <v>40</v>
      </c>
      <c r="B4" s="320"/>
      <c r="C4" s="325" t="s">
        <v>0</v>
      </c>
      <c r="D4" s="326"/>
      <c r="E4" s="327"/>
      <c r="F4" s="328" t="s">
        <v>41</v>
      </c>
      <c r="G4" s="328"/>
      <c r="H4" s="328"/>
      <c r="I4" s="328" t="s">
        <v>42</v>
      </c>
      <c r="J4" s="328"/>
      <c r="K4" s="328"/>
      <c r="L4" s="329" t="s">
        <v>43</v>
      </c>
      <c r="M4" s="335" t="s">
        <v>167</v>
      </c>
    </row>
    <row r="5" spans="1:13" ht="18.75" customHeight="1">
      <c r="A5" s="321"/>
      <c r="B5" s="322"/>
      <c r="C5" s="329" t="s">
        <v>168</v>
      </c>
      <c r="D5" s="329" t="s">
        <v>0</v>
      </c>
      <c r="E5" s="329" t="s">
        <v>1</v>
      </c>
      <c r="F5" s="329" t="s">
        <v>168</v>
      </c>
      <c r="G5" s="329" t="s">
        <v>44</v>
      </c>
      <c r="H5" s="329" t="s">
        <v>1</v>
      </c>
      <c r="I5" s="328" t="s">
        <v>169</v>
      </c>
      <c r="J5" s="328" t="s">
        <v>44</v>
      </c>
      <c r="K5" s="328" t="s">
        <v>1</v>
      </c>
      <c r="L5" s="334"/>
      <c r="M5" s="336"/>
    </row>
    <row r="6" spans="1:13" ht="40.5" customHeight="1">
      <c r="A6" s="323"/>
      <c r="B6" s="324"/>
      <c r="C6" s="333"/>
      <c r="D6" s="333"/>
      <c r="E6" s="333"/>
      <c r="F6" s="330"/>
      <c r="G6" s="330"/>
      <c r="H6" s="330"/>
      <c r="I6" s="328"/>
      <c r="J6" s="328"/>
      <c r="K6" s="328"/>
      <c r="L6" s="333"/>
      <c r="M6" s="337"/>
    </row>
    <row r="7" spans="1:13" s="53" customFormat="1" ht="42" customHeight="1">
      <c r="A7" s="338" t="s">
        <v>45</v>
      </c>
      <c r="B7" s="339"/>
      <c r="C7" s="221">
        <v>200000</v>
      </c>
      <c r="D7" s="221">
        <v>224396</v>
      </c>
      <c r="E7" s="222">
        <v>1.12198</v>
      </c>
      <c r="F7" s="221">
        <v>50000</v>
      </c>
      <c r="G7" s="221">
        <v>114098</v>
      </c>
      <c r="H7" s="223">
        <v>2.28196</v>
      </c>
      <c r="I7" s="221">
        <v>40000</v>
      </c>
      <c r="J7" s="221">
        <v>75837</v>
      </c>
      <c r="K7" s="223">
        <v>1.895925</v>
      </c>
      <c r="L7" s="224">
        <v>5</v>
      </c>
      <c r="M7" s="225">
        <v>3.84</v>
      </c>
    </row>
    <row r="8" spans="1:13" s="53" customFormat="1" ht="42" customHeight="1">
      <c r="A8" s="331" t="s">
        <v>3</v>
      </c>
      <c r="B8" s="332"/>
      <c r="C8" s="226">
        <v>53000</v>
      </c>
      <c r="D8" s="227">
        <v>64248</v>
      </c>
      <c r="E8" s="222">
        <v>1.2122264150943396</v>
      </c>
      <c r="F8" s="226">
        <v>9500</v>
      </c>
      <c r="G8" s="228">
        <v>22169</v>
      </c>
      <c r="H8" s="223">
        <v>2.333578947368421</v>
      </c>
      <c r="I8" s="226">
        <v>5500</v>
      </c>
      <c r="J8" s="229">
        <v>12077</v>
      </c>
      <c r="K8" s="223">
        <v>2.195818181818182</v>
      </c>
      <c r="L8" s="224">
        <v>5</v>
      </c>
      <c r="M8" s="230">
        <v>3.89</v>
      </c>
    </row>
    <row r="9" spans="1:13" s="53" customFormat="1" ht="42" customHeight="1">
      <c r="A9" s="331" t="s">
        <v>4</v>
      </c>
      <c r="B9" s="332"/>
      <c r="C9" s="226">
        <v>42000</v>
      </c>
      <c r="D9" s="227">
        <v>45711</v>
      </c>
      <c r="E9" s="222">
        <v>1.0883571428571428</v>
      </c>
      <c r="F9" s="226">
        <v>7000</v>
      </c>
      <c r="G9" s="228">
        <v>23978</v>
      </c>
      <c r="H9" s="223">
        <v>3.4254285714285713</v>
      </c>
      <c r="I9" s="226">
        <v>6500</v>
      </c>
      <c r="J9" s="229">
        <v>9315</v>
      </c>
      <c r="K9" s="223">
        <v>1.4330769230769231</v>
      </c>
      <c r="L9" s="224">
        <v>5</v>
      </c>
      <c r="M9" s="225">
        <v>3.87</v>
      </c>
    </row>
    <row r="10" spans="1:13" s="53" customFormat="1" ht="42" customHeight="1">
      <c r="A10" s="331" t="s">
        <v>5</v>
      </c>
      <c r="B10" s="332"/>
      <c r="C10" s="226">
        <v>15000</v>
      </c>
      <c r="D10" s="231">
        <v>15465</v>
      </c>
      <c r="E10" s="222">
        <v>1.031</v>
      </c>
      <c r="F10" s="226">
        <v>5180</v>
      </c>
      <c r="G10" s="232">
        <v>7045</v>
      </c>
      <c r="H10" s="223">
        <v>1.36003861003861</v>
      </c>
      <c r="I10" s="226">
        <v>5500</v>
      </c>
      <c r="J10" s="229">
        <v>6999</v>
      </c>
      <c r="K10" s="223">
        <v>1.2725454545454546</v>
      </c>
      <c r="L10" s="224">
        <v>5</v>
      </c>
      <c r="M10" s="225">
        <v>3.88</v>
      </c>
    </row>
    <row r="11" spans="1:13" s="53" customFormat="1" ht="42" customHeight="1">
      <c r="A11" s="331" t="s">
        <v>6</v>
      </c>
      <c r="B11" s="332"/>
      <c r="C11" s="226">
        <v>7600</v>
      </c>
      <c r="D11" s="231">
        <v>8057</v>
      </c>
      <c r="E11" s="222">
        <v>1.0601315789473684</v>
      </c>
      <c r="F11" s="226">
        <v>3000</v>
      </c>
      <c r="G11" s="232">
        <v>5671</v>
      </c>
      <c r="H11" s="223">
        <v>1.8903333333333334</v>
      </c>
      <c r="I11" s="226">
        <v>3000</v>
      </c>
      <c r="J11" s="229">
        <v>6500</v>
      </c>
      <c r="K11" s="223">
        <v>2.1666666666666665</v>
      </c>
      <c r="L11" s="224">
        <v>5</v>
      </c>
      <c r="M11" s="225">
        <v>4.2</v>
      </c>
    </row>
    <row r="12" spans="1:13" s="53" customFormat="1" ht="42" customHeight="1">
      <c r="A12" s="331" t="s">
        <v>7</v>
      </c>
      <c r="B12" s="332"/>
      <c r="C12" s="226">
        <v>11000</v>
      </c>
      <c r="D12" s="227">
        <v>11371</v>
      </c>
      <c r="E12" s="222">
        <v>1.0337272727272728</v>
      </c>
      <c r="F12" s="226">
        <v>3450</v>
      </c>
      <c r="G12" s="228">
        <v>5039</v>
      </c>
      <c r="H12" s="223">
        <v>1.4605797101449276</v>
      </c>
      <c r="I12" s="226">
        <v>3500</v>
      </c>
      <c r="J12" s="229">
        <v>6209</v>
      </c>
      <c r="K12" s="223">
        <v>1.774</v>
      </c>
      <c r="L12" s="224">
        <v>5</v>
      </c>
      <c r="M12" s="225">
        <v>4.11</v>
      </c>
    </row>
    <row r="13" spans="1:13" s="53" customFormat="1" ht="42" customHeight="1">
      <c r="A13" s="331" t="s">
        <v>8</v>
      </c>
      <c r="B13" s="332"/>
      <c r="C13" s="226">
        <v>18500</v>
      </c>
      <c r="D13" s="227">
        <v>19637</v>
      </c>
      <c r="E13" s="222">
        <v>1.0614594594594595</v>
      </c>
      <c r="F13" s="226">
        <v>8000</v>
      </c>
      <c r="G13" s="228">
        <v>12572</v>
      </c>
      <c r="H13" s="223">
        <v>1.5715</v>
      </c>
      <c r="I13" s="226">
        <v>5000</v>
      </c>
      <c r="J13" s="229">
        <v>11299</v>
      </c>
      <c r="K13" s="223">
        <v>2.2598</v>
      </c>
      <c r="L13" s="224">
        <v>5</v>
      </c>
      <c r="M13" s="225">
        <v>4.01</v>
      </c>
    </row>
    <row r="14" spans="1:13" s="53" customFormat="1" ht="42" customHeight="1">
      <c r="A14" s="331" t="s">
        <v>9</v>
      </c>
      <c r="B14" s="332"/>
      <c r="C14" s="226">
        <v>9000</v>
      </c>
      <c r="D14" s="231">
        <v>9511</v>
      </c>
      <c r="E14" s="222">
        <v>1.0567777777777778</v>
      </c>
      <c r="F14" s="226">
        <v>2700</v>
      </c>
      <c r="G14" s="232">
        <v>10968</v>
      </c>
      <c r="H14" s="223">
        <v>4.062222222222222</v>
      </c>
      <c r="I14" s="226">
        <v>2200</v>
      </c>
      <c r="J14" s="229">
        <v>5411</v>
      </c>
      <c r="K14" s="223">
        <v>2.4595454545454545</v>
      </c>
      <c r="L14" s="224">
        <v>5</v>
      </c>
      <c r="M14" s="225">
        <v>3.67</v>
      </c>
    </row>
    <row r="15" spans="1:13" s="53" customFormat="1" ht="42" customHeight="1">
      <c r="A15" s="331" t="s">
        <v>10</v>
      </c>
      <c r="B15" s="332"/>
      <c r="C15" s="226">
        <v>8500</v>
      </c>
      <c r="D15" s="231">
        <v>8719</v>
      </c>
      <c r="E15" s="222">
        <v>1.025764705882353</v>
      </c>
      <c r="F15" s="226">
        <v>3500</v>
      </c>
      <c r="G15" s="232">
        <v>6372</v>
      </c>
      <c r="H15" s="223">
        <v>1.8205714285714285</v>
      </c>
      <c r="I15" s="226">
        <v>2500</v>
      </c>
      <c r="J15" s="229">
        <v>3578</v>
      </c>
      <c r="K15" s="223">
        <v>1.4312</v>
      </c>
      <c r="L15" s="224">
        <v>5</v>
      </c>
      <c r="M15" s="225">
        <v>4.37</v>
      </c>
    </row>
    <row r="16" spans="1:13" s="53" customFormat="1" ht="42" customHeight="1">
      <c r="A16" s="331" t="s">
        <v>11</v>
      </c>
      <c r="B16" s="332"/>
      <c r="C16" s="226">
        <v>19000</v>
      </c>
      <c r="D16" s="231">
        <v>20154</v>
      </c>
      <c r="E16" s="222">
        <v>1.0607368421052632</v>
      </c>
      <c r="F16" s="226">
        <v>2200</v>
      </c>
      <c r="G16" s="232">
        <v>5207</v>
      </c>
      <c r="H16" s="223">
        <v>2.3668181818181817</v>
      </c>
      <c r="I16" s="226">
        <v>2000</v>
      </c>
      <c r="J16" s="229">
        <v>3613</v>
      </c>
      <c r="K16" s="223">
        <v>1.8065</v>
      </c>
      <c r="L16" s="224">
        <v>5</v>
      </c>
      <c r="M16" s="225">
        <v>3.11</v>
      </c>
    </row>
    <row r="17" spans="1:13" s="53" customFormat="1" ht="42" customHeight="1">
      <c r="A17" s="331" t="s">
        <v>12</v>
      </c>
      <c r="B17" s="332"/>
      <c r="C17" s="226">
        <v>8000</v>
      </c>
      <c r="D17" s="231">
        <v>8210</v>
      </c>
      <c r="E17" s="222">
        <v>1.02625</v>
      </c>
      <c r="F17" s="226">
        <v>2600</v>
      </c>
      <c r="G17" s="232">
        <v>8144</v>
      </c>
      <c r="H17" s="223">
        <v>3.1323076923076925</v>
      </c>
      <c r="I17" s="226">
        <v>2600</v>
      </c>
      <c r="J17" s="229">
        <v>7042</v>
      </c>
      <c r="K17" s="223">
        <v>2.7084615384615383</v>
      </c>
      <c r="L17" s="224">
        <v>5</v>
      </c>
      <c r="M17" s="225">
        <v>3.88</v>
      </c>
    </row>
    <row r="18" spans="1:13" s="53" customFormat="1" ht="42" customHeight="1">
      <c r="A18" s="331" t="s">
        <v>13</v>
      </c>
      <c r="B18" s="332"/>
      <c r="C18" s="226">
        <v>4500</v>
      </c>
      <c r="D18" s="227">
        <v>5974</v>
      </c>
      <c r="E18" s="222">
        <v>1.3275555555555556</v>
      </c>
      <c r="F18" s="226">
        <v>1600</v>
      </c>
      <c r="G18" s="228">
        <v>3944</v>
      </c>
      <c r="H18" s="223">
        <v>2.465</v>
      </c>
      <c r="I18" s="226">
        <v>900</v>
      </c>
      <c r="J18" s="229">
        <v>1807</v>
      </c>
      <c r="K18" s="223">
        <v>2.0077777777777777</v>
      </c>
      <c r="L18" s="224">
        <v>5</v>
      </c>
      <c r="M18" s="225">
        <v>4.59</v>
      </c>
    </row>
    <row r="19" spans="1:13" s="53" customFormat="1" ht="42" customHeight="1">
      <c r="A19" s="331" t="s">
        <v>14</v>
      </c>
      <c r="B19" s="332"/>
      <c r="C19" s="226">
        <v>2500</v>
      </c>
      <c r="D19" s="227">
        <v>5666</v>
      </c>
      <c r="E19" s="222">
        <v>2.2664</v>
      </c>
      <c r="F19" s="226">
        <v>500</v>
      </c>
      <c r="G19" s="228">
        <v>1555</v>
      </c>
      <c r="H19" s="223">
        <v>3.11</v>
      </c>
      <c r="I19" s="226">
        <v>350</v>
      </c>
      <c r="J19" s="229">
        <v>621</v>
      </c>
      <c r="K19" s="223">
        <v>1.7742857142857142</v>
      </c>
      <c r="L19" s="224">
        <v>5</v>
      </c>
      <c r="M19" s="225">
        <v>3.24</v>
      </c>
    </row>
    <row r="20" spans="1:13" s="53" customFormat="1" ht="42" customHeight="1">
      <c r="A20" s="331" t="s">
        <v>15</v>
      </c>
      <c r="B20" s="332"/>
      <c r="C20" s="226">
        <v>1000</v>
      </c>
      <c r="D20" s="233">
        <v>1001</v>
      </c>
      <c r="E20" s="222">
        <v>1.001</v>
      </c>
      <c r="F20" s="226">
        <v>600</v>
      </c>
      <c r="G20" s="234">
        <v>1075</v>
      </c>
      <c r="H20" s="223">
        <v>1.7916666666666667</v>
      </c>
      <c r="I20" s="226">
        <v>350</v>
      </c>
      <c r="J20" s="229">
        <v>972</v>
      </c>
      <c r="K20" s="223">
        <v>2.777142857142857</v>
      </c>
      <c r="L20" s="224">
        <v>5</v>
      </c>
      <c r="M20" s="225">
        <v>3.89</v>
      </c>
    </row>
    <row r="21" spans="1:13" s="53" customFormat="1" ht="42" customHeight="1">
      <c r="A21" s="340" t="s">
        <v>16</v>
      </c>
      <c r="B21" s="341"/>
      <c r="C21" s="226">
        <v>400</v>
      </c>
      <c r="D21" s="233">
        <v>672</v>
      </c>
      <c r="E21" s="222">
        <v>1.68</v>
      </c>
      <c r="F21" s="235">
        <v>170</v>
      </c>
      <c r="G21" s="234">
        <v>359</v>
      </c>
      <c r="H21" s="223">
        <v>2.111764705882353</v>
      </c>
      <c r="I21" s="226">
        <v>100</v>
      </c>
      <c r="J21" s="229">
        <v>394</v>
      </c>
      <c r="K21" s="223">
        <v>3.94</v>
      </c>
      <c r="L21" s="224">
        <v>5</v>
      </c>
      <c r="M21" s="225">
        <v>2.99</v>
      </c>
    </row>
  </sheetData>
  <sheetProtection/>
  <mergeCells count="32">
    <mergeCell ref="A19:B19"/>
    <mergeCell ref="A20:B20"/>
    <mergeCell ref="A21:B21"/>
    <mergeCell ref="A13:B13"/>
    <mergeCell ref="A14:B14"/>
    <mergeCell ref="A15:B15"/>
    <mergeCell ref="A16:B16"/>
    <mergeCell ref="A17:B17"/>
    <mergeCell ref="A18:B18"/>
    <mergeCell ref="A12:B12"/>
    <mergeCell ref="A10:B10"/>
    <mergeCell ref="A11:B11"/>
    <mergeCell ref="L4:L6"/>
    <mergeCell ref="M4:M6"/>
    <mergeCell ref="A9:B9"/>
    <mergeCell ref="E5:E6"/>
    <mergeCell ref="F5:F6"/>
    <mergeCell ref="G5:G6"/>
    <mergeCell ref="A7:B7"/>
    <mergeCell ref="A8:B8"/>
    <mergeCell ref="K5:K6"/>
    <mergeCell ref="J5:J6"/>
    <mergeCell ref="D5:D6"/>
    <mergeCell ref="I5:I6"/>
    <mergeCell ref="C5:C6"/>
    <mergeCell ref="A2:M2"/>
    <mergeCell ref="L3:M3"/>
    <mergeCell ref="A4:B6"/>
    <mergeCell ref="C4:E4"/>
    <mergeCell ref="F4:H4"/>
    <mergeCell ref="I4:K4"/>
    <mergeCell ref="H5:H6"/>
  </mergeCells>
  <printOptions horizontalCentered="1"/>
  <pageMargins left="0.2362204724409449" right="0.2362204724409449" top="0.7480314960629921" bottom="0.7480314960629921" header="0.31496062992125984" footer="0.31496062992125984"/>
  <pageSetup fitToWidth="0"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sheetPr>
    <tabColor theme="0"/>
    <pageSetUpPr fitToPage="1"/>
  </sheetPr>
  <dimension ref="A1:H43"/>
  <sheetViews>
    <sheetView zoomScalePageLayoutView="0" workbookViewId="0" topLeftCell="A1">
      <selection activeCell="A4" sqref="A4:B6"/>
    </sheetView>
  </sheetViews>
  <sheetFormatPr defaultColWidth="9.00390625" defaultRowHeight="14.25"/>
  <cols>
    <col min="1" max="1" width="6.75390625" style="1" customWidth="1"/>
    <col min="2" max="2" width="17.25390625" style="1" customWidth="1"/>
    <col min="3" max="3" width="13.625" style="1" customWidth="1"/>
    <col min="4" max="7" width="13.625" style="53" customWidth="1"/>
    <col min="8" max="8" width="13.625" style="1" customWidth="1"/>
    <col min="9" max="16384" width="9.00390625" style="1" customWidth="1"/>
  </cols>
  <sheetData>
    <row r="1" ht="14.25">
      <c r="A1" s="198" t="s">
        <v>277</v>
      </c>
    </row>
    <row r="2" spans="1:8" ht="20.25">
      <c r="A2" s="342" t="s">
        <v>257</v>
      </c>
      <c r="B2" s="342"/>
      <c r="C2" s="342"/>
      <c r="D2" s="342"/>
      <c r="E2" s="342"/>
      <c r="F2" s="342"/>
      <c r="G2" s="342"/>
      <c r="H2" s="342"/>
    </row>
    <row r="3" spans="1:8" ht="18" customHeight="1">
      <c r="A3" s="10"/>
      <c r="B3" s="10"/>
      <c r="C3" s="10"/>
      <c r="D3" s="90"/>
      <c r="E3" s="90"/>
      <c r="F3" s="90"/>
      <c r="G3" s="343" t="s">
        <v>120</v>
      </c>
      <c r="H3" s="344"/>
    </row>
    <row r="4" spans="1:8" ht="21" customHeight="1">
      <c r="A4" s="319" t="s">
        <v>40</v>
      </c>
      <c r="B4" s="320"/>
      <c r="C4" s="319" t="s">
        <v>46</v>
      </c>
      <c r="D4" s="351"/>
      <c r="E4" s="351"/>
      <c r="F4" s="351"/>
      <c r="G4" s="351"/>
      <c r="H4" s="351"/>
    </row>
    <row r="5" spans="1:8" ht="20.25" customHeight="1">
      <c r="A5" s="321"/>
      <c r="B5" s="322"/>
      <c r="C5" s="345" t="s">
        <v>47</v>
      </c>
      <c r="D5" s="347" t="s">
        <v>48</v>
      </c>
      <c r="E5" s="347" t="s">
        <v>1</v>
      </c>
      <c r="F5" s="349" t="s">
        <v>49</v>
      </c>
      <c r="G5" s="350"/>
      <c r="H5" s="350"/>
    </row>
    <row r="6" spans="1:8" ht="36.75" customHeight="1">
      <c r="A6" s="323"/>
      <c r="B6" s="324"/>
      <c r="C6" s="346"/>
      <c r="D6" s="348"/>
      <c r="E6" s="348"/>
      <c r="F6" s="236" t="s">
        <v>47</v>
      </c>
      <c r="G6" s="236" t="s">
        <v>48</v>
      </c>
      <c r="H6" s="237" t="s">
        <v>1</v>
      </c>
    </row>
    <row r="7" spans="1:8" s="53" customFormat="1" ht="19.5" customHeight="1">
      <c r="A7" s="338" t="s">
        <v>45</v>
      </c>
      <c r="B7" s="339"/>
      <c r="C7" s="192">
        <f>SUM(C8+C11+C14+C17+C20+C23+C26+C28+C31+C34+C39)</f>
        <v>2400000</v>
      </c>
      <c r="D7" s="192">
        <v>2488874</v>
      </c>
      <c r="E7" s="206">
        <f>D7/C7</f>
        <v>1.0370308333333333</v>
      </c>
      <c r="F7" s="192">
        <f>SUM(F8+F11+F14+F17+F20+F23+F26+F28+F31+F34+F39)</f>
        <v>2000000</v>
      </c>
      <c r="G7" s="192">
        <v>2104205</v>
      </c>
      <c r="H7" s="209">
        <f>G7/F7</f>
        <v>1.0521025</v>
      </c>
    </row>
    <row r="8" spans="1:8" s="99" customFormat="1" ht="19.5" customHeight="1">
      <c r="A8" s="331" t="s">
        <v>3</v>
      </c>
      <c r="B8" s="332"/>
      <c r="C8" s="193">
        <v>270000</v>
      </c>
      <c r="D8" s="194">
        <v>316522</v>
      </c>
      <c r="E8" s="207">
        <f aca="true" t="shared" si="0" ref="E8:E40">(D8/C8)</f>
        <v>1.1723037037037036</v>
      </c>
      <c r="F8" s="193">
        <v>220000</v>
      </c>
      <c r="G8" s="194">
        <v>266907</v>
      </c>
      <c r="H8" s="210">
        <f aca="true" t="shared" si="1" ref="H8:H40">(G8/F8)</f>
        <v>1.2132136363636363</v>
      </c>
    </row>
    <row r="9" spans="1:8" s="99" customFormat="1" ht="19.5" customHeight="1">
      <c r="A9" s="124"/>
      <c r="B9" s="100" t="s">
        <v>128</v>
      </c>
      <c r="C9" s="195">
        <v>40000</v>
      </c>
      <c r="D9" s="191">
        <v>46500</v>
      </c>
      <c r="E9" s="208">
        <f t="shared" si="0"/>
        <v>1.1625</v>
      </c>
      <c r="F9" s="195">
        <v>32600</v>
      </c>
      <c r="G9" s="191">
        <v>33579</v>
      </c>
      <c r="H9" s="211">
        <f t="shared" si="1"/>
        <v>1.0300306748466257</v>
      </c>
    </row>
    <row r="10" spans="1:8" s="99" customFormat="1" ht="19.5" customHeight="1">
      <c r="A10" s="124"/>
      <c r="B10" s="100" t="s">
        <v>129</v>
      </c>
      <c r="C10" s="195">
        <v>40000</v>
      </c>
      <c r="D10" s="191">
        <v>40006</v>
      </c>
      <c r="E10" s="208">
        <f t="shared" si="0"/>
        <v>1.00015</v>
      </c>
      <c r="F10" s="195">
        <v>32600</v>
      </c>
      <c r="G10" s="191">
        <v>32602</v>
      </c>
      <c r="H10" s="211">
        <f t="shared" si="1"/>
        <v>1.0000613496932516</v>
      </c>
    </row>
    <row r="11" spans="1:8" s="99" customFormat="1" ht="19.5" customHeight="1">
      <c r="A11" s="331" t="s">
        <v>4</v>
      </c>
      <c r="B11" s="332"/>
      <c r="C11" s="193">
        <v>210000</v>
      </c>
      <c r="D11" s="194">
        <v>216791</v>
      </c>
      <c r="E11" s="207">
        <f t="shared" si="0"/>
        <v>1.0323380952380952</v>
      </c>
      <c r="F11" s="193">
        <v>185000</v>
      </c>
      <c r="G11" s="194">
        <v>190754</v>
      </c>
      <c r="H11" s="210">
        <f t="shared" si="1"/>
        <v>1.0311027027027027</v>
      </c>
    </row>
    <row r="12" spans="1:8" s="99" customFormat="1" ht="19.5" customHeight="1">
      <c r="A12" s="124"/>
      <c r="B12" s="100" t="s">
        <v>130</v>
      </c>
      <c r="C12" s="195">
        <v>84000</v>
      </c>
      <c r="D12" s="191">
        <v>84101</v>
      </c>
      <c r="E12" s="208">
        <f t="shared" si="0"/>
        <v>1.001202380952381</v>
      </c>
      <c r="F12" s="195">
        <v>77000</v>
      </c>
      <c r="G12" s="191">
        <v>77457</v>
      </c>
      <c r="H12" s="211">
        <f t="shared" si="1"/>
        <v>1.005935064935065</v>
      </c>
    </row>
    <row r="13" spans="1:8" s="99" customFormat="1" ht="19.5" customHeight="1">
      <c r="A13" s="124"/>
      <c r="B13" s="100" t="s">
        <v>131</v>
      </c>
      <c r="C13" s="195">
        <v>66000</v>
      </c>
      <c r="D13" s="191">
        <v>66232</v>
      </c>
      <c r="E13" s="208">
        <f t="shared" si="0"/>
        <v>1.0035151515151515</v>
      </c>
      <c r="F13" s="195">
        <v>61500</v>
      </c>
      <c r="G13" s="191">
        <v>61598</v>
      </c>
      <c r="H13" s="211">
        <f t="shared" si="1"/>
        <v>1.0015934959349593</v>
      </c>
    </row>
    <row r="14" spans="1:8" s="99" customFormat="1" ht="19.5" customHeight="1">
      <c r="A14" s="331" t="s">
        <v>5</v>
      </c>
      <c r="B14" s="332"/>
      <c r="C14" s="193">
        <v>60000</v>
      </c>
      <c r="D14" s="194">
        <v>63020</v>
      </c>
      <c r="E14" s="207">
        <f t="shared" si="0"/>
        <v>1.0503333333333333</v>
      </c>
      <c r="F14" s="193">
        <v>48000</v>
      </c>
      <c r="G14" s="194">
        <v>49842</v>
      </c>
      <c r="H14" s="210">
        <f t="shared" si="1"/>
        <v>1.038375</v>
      </c>
    </row>
    <row r="15" spans="1:8" s="99" customFormat="1" ht="19.5" customHeight="1">
      <c r="A15" s="124"/>
      <c r="B15" s="100" t="s">
        <v>132</v>
      </c>
      <c r="C15" s="195">
        <v>19500</v>
      </c>
      <c r="D15" s="191">
        <v>20870</v>
      </c>
      <c r="E15" s="208">
        <f t="shared" si="0"/>
        <v>1.0702564102564103</v>
      </c>
      <c r="F15" s="195">
        <v>16150</v>
      </c>
      <c r="G15" s="191">
        <v>16150</v>
      </c>
      <c r="H15" s="211">
        <f t="shared" si="1"/>
        <v>1</v>
      </c>
    </row>
    <row r="16" spans="1:8" s="99" customFormat="1" ht="19.5" customHeight="1">
      <c r="A16" s="124"/>
      <c r="B16" s="100" t="s">
        <v>133</v>
      </c>
      <c r="C16" s="195">
        <v>100</v>
      </c>
      <c r="D16" s="191">
        <v>130</v>
      </c>
      <c r="E16" s="208">
        <f t="shared" si="0"/>
        <v>1.3</v>
      </c>
      <c r="F16" s="195">
        <v>50</v>
      </c>
      <c r="G16" s="191">
        <v>78</v>
      </c>
      <c r="H16" s="211">
        <f t="shared" si="1"/>
        <v>1.56</v>
      </c>
    </row>
    <row r="17" spans="1:8" s="99" customFormat="1" ht="19.5" customHeight="1">
      <c r="A17" s="331" t="s">
        <v>6</v>
      </c>
      <c r="B17" s="332"/>
      <c r="C17" s="193">
        <v>90000</v>
      </c>
      <c r="D17" s="194">
        <v>93574</v>
      </c>
      <c r="E17" s="207">
        <f t="shared" si="0"/>
        <v>1.039711111111111</v>
      </c>
      <c r="F17" s="193">
        <v>80000</v>
      </c>
      <c r="G17" s="194">
        <v>83734</v>
      </c>
      <c r="H17" s="210">
        <f t="shared" si="1"/>
        <v>1.046675</v>
      </c>
    </row>
    <row r="18" spans="1:8" s="99" customFormat="1" ht="19.5" customHeight="1">
      <c r="A18" s="124"/>
      <c r="B18" s="100" t="s">
        <v>134</v>
      </c>
      <c r="C18" s="195" t="s">
        <v>17</v>
      </c>
      <c r="D18" s="191" t="s">
        <v>17</v>
      </c>
      <c r="E18" s="208" t="s">
        <v>17</v>
      </c>
      <c r="F18" s="195" t="s">
        <v>17</v>
      </c>
      <c r="G18" s="191" t="s">
        <v>17</v>
      </c>
      <c r="H18" s="211" t="s">
        <v>17</v>
      </c>
    </row>
    <row r="19" spans="1:8" s="99" customFormat="1" ht="19.5" customHeight="1">
      <c r="A19" s="124"/>
      <c r="B19" s="100" t="s">
        <v>135</v>
      </c>
      <c r="C19" s="195">
        <v>20000</v>
      </c>
      <c r="D19" s="191">
        <v>21975</v>
      </c>
      <c r="E19" s="208">
        <f t="shared" si="0"/>
        <v>1.09875</v>
      </c>
      <c r="F19" s="195">
        <v>18000</v>
      </c>
      <c r="G19" s="191">
        <v>19524</v>
      </c>
      <c r="H19" s="211">
        <f t="shared" si="1"/>
        <v>1.0846666666666667</v>
      </c>
    </row>
    <row r="20" spans="1:8" s="99" customFormat="1" ht="19.5" customHeight="1">
      <c r="A20" s="331" t="s">
        <v>7</v>
      </c>
      <c r="B20" s="332"/>
      <c r="C20" s="193">
        <v>445000</v>
      </c>
      <c r="D20" s="194">
        <v>446155</v>
      </c>
      <c r="E20" s="207">
        <f t="shared" si="0"/>
        <v>1.0025955056179776</v>
      </c>
      <c r="F20" s="193">
        <v>360000</v>
      </c>
      <c r="G20" s="194">
        <v>381416</v>
      </c>
      <c r="H20" s="210">
        <f t="shared" si="1"/>
        <v>1.059488888888889</v>
      </c>
    </row>
    <row r="21" spans="1:8" s="99" customFormat="1" ht="19.5" customHeight="1">
      <c r="A21" s="124"/>
      <c r="B21" s="100" t="s">
        <v>136</v>
      </c>
      <c r="C21" s="195">
        <v>76000</v>
      </c>
      <c r="D21" s="191">
        <v>76500</v>
      </c>
      <c r="E21" s="208">
        <f t="shared" si="0"/>
        <v>1.006578947368421</v>
      </c>
      <c r="F21" s="195">
        <v>61400</v>
      </c>
      <c r="G21" s="191">
        <v>66000</v>
      </c>
      <c r="H21" s="211">
        <f t="shared" si="1"/>
        <v>1.0749185667752443</v>
      </c>
    </row>
    <row r="22" spans="1:8" s="99" customFormat="1" ht="19.5" customHeight="1">
      <c r="A22" s="124"/>
      <c r="B22" s="100" t="s">
        <v>137</v>
      </c>
      <c r="C22" s="195" t="s">
        <v>17</v>
      </c>
      <c r="D22" s="191" t="s">
        <v>17</v>
      </c>
      <c r="E22" s="208" t="s">
        <v>17</v>
      </c>
      <c r="F22" s="195" t="s">
        <v>17</v>
      </c>
      <c r="G22" s="191" t="s">
        <v>17</v>
      </c>
      <c r="H22" s="211" t="s">
        <v>17</v>
      </c>
    </row>
    <row r="23" spans="1:8" s="99" customFormat="1" ht="19.5" customHeight="1">
      <c r="A23" s="331" t="s">
        <v>8</v>
      </c>
      <c r="B23" s="332"/>
      <c r="C23" s="193">
        <v>670000</v>
      </c>
      <c r="D23" s="194">
        <v>684839</v>
      </c>
      <c r="E23" s="207">
        <f t="shared" si="0"/>
        <v>1.02214776119403</v>
      </c>
      <c r="F23" s="193">
        <v>560000</v>
      </c>
      <c r="G23" s="194">
        <v>566147</v>
      </c>
      <c r="H23" s="210">
        <f t="shared" si="1"/>
        <v>1.0109767857142857</v>
      </c>
    </row>
    <row r="24" spans="1:8" s="99" customFormat="1" ht="19.5" customHeight="1">
      <c r="A24" s="124"/>
      <c r="B24" s="100" t="s">
        <v>138</v>
      </c>
      <c r="C24" s="195">
        <v>107000</v>
      </c>
      <c r="D24" s="191">
        <v>107515</v>
      </c>
      <c r="E24" s="208">
        <f t="shared" si="0"/>
        <v>1.0048130841121494</v>
      </c>
      <c r="F24" s="195">
        <v>90000</v>
      </c>
      <c r="G24" s="191">
        <v>90125</v>
      </c>
      <c r="H24" s="211">
        <f t="shared" si="1"/>
        <v>1.0013888888888889</v>
      </c>
    </row>
    <row r="25" spans="1:8" s="99" customFormat="1" ht="19.5" customHeight="1">
      <c r="A25" s="124"/>
      <c r="B25" s="100" t="s">
        <v>139</v>
      </c>
      <c r="C25" s="195">
        <v>51000</v>
      </c>
      <c r="D25" s="191">
        <v>53004</v>
      </c>
      <c r="E25" s="208">
        <f t="shared" si="0"/>
        <v>1.039294117647059</v>
      </c>
      <c r="F25" s="195">
        <v>44000</v>
      </c>
      <c r="G25" s="191">
        <v>44052</v>
      </c>
      <c r="H25" s="211">
        <f t="shared" si="1"/>
        <v>1.0011818181818182</v>
      </c>
    </row>
    <row r="26" spans="1:8" s="99" customFormat="1" ht="19.5" customHeight="1">
      <c r="A26" s="331" t="s">
        <v>9</v>
      </c>
      <c r="B26" s="332"/>
      <c r="C26" s="193">
        <v>72000</v>
      </c>
      <c r="D26" s="194">
        <v>74446</v>
      </c>
      <c r="E26" s="207">
        <f t="shared" si="0"/>
        <v>1.0339722222222223</v>
      </c>
      <c r="F26" s="193">
        <v>58000</v>
      </c>
      <c r="G26" s="194">
        <v>59646</v>
      </c>
      <c r="H26" s="210">
        <f t="shared" si="1"/>
        <v>1.0283793103448275</v>
      </c>
    </row>
    <row r="27" spans="1:8" s="99" customFormat="1" ht="19.5" customHeight="1">
      <c r="A27" s="124"/>
      <c r="B27" s="100" t="s">
        <v>140</v>
      </c>
      <c r="C27" s="195">
        <v>7000</v>
      </c>
      <c r="D27" s="191">
        <v>7195</v>
      </c>
      <c r="E27" s="208">
        <f t="shared" si="0"/>
        <v>1.0278571428571428</v>
      </c>
      <c r="F27" s="195">
        <v>5750</v>
      </c>
      <c r="G27" s="191">
        <v>5753</v>
      </c>
      <c r="H27" s="211">
        <f t="shared" si="1"/>
        <v>1.0005217391304349</v>
      </c>
    </row>
    <row r="28" spans="1:8" s="99" customFormat="1" ht="19.5" customHeight="1">
      <c r="A28" s="331" t="s">
        <v>10</v>
      </c>
      <c r="B28" s="332"/>
      <c r="C28" s="193">
        <v>370000</v>
      </c>
      <c r="D28" s="194">
        <v>372418</v>
      </c>
      <c r="E28" s="207">
        <f t="shared" si="0"/>
        <v>1.006535135135135</v>
      </c>
      <c r="F28" s="193">
        <v>315000</v>
      </c>
      <c r="G28" s="194">
        <v>321757</v>
      </c>
      <c r="H28" s="210">
        <f t="shared" si="1"/>
        <v>1.0214507936507937</v>
      </c>
    </row>
    <row r="29" spans="1:8" s="99" customFormat="1" ht="19.5" customHeight="1">
      <c r="A29" s="124"/>
      <c r="B29" s="100" t="s">
        <v>141</v>
      </c>
      <c r="C29" s="195">
        <v>30000</v>
      </c>
      <c r="D29" s="191">
        <v>30300</v>
      </c>
      <c r="E29" s="208">
        <f t="shared" si="0"/>
        <v>1.01</v>
      </c>
      <c r="F29" s="195">
        <v>26000</v>
      </c>
      <c r="G29" s="191">
        <v>26000</v>
      </c>
      <c r="H29" s="211">
        <f t="shared" si="1"/>
        <v>1</v>
      </c>
    </row>
    <row r="30" spans="1:8" s="99" customFormat="1" ht="19.5" customHeight="1">
      <c r="A30" s="124"/>
      <c r="B30" s="100" t="s">
        <v>142</v>
      </c>
      <c r="C30" s="195">
        <v>41000</v>
      </c>
      <c r="D30" s="191">
        <v>41325</v>
      </c>
      <c r="E30" s="208">
        <f t="shared" si="0"/>
        <v>1.0079268292682926</v>
      </c>
      <c r="F30" s="195">
        <v>33000</v>
      </c>
      <c r="G30" s="191">
        <v>35011</v>
      </c>
      <c r="H30" s="211">
        <f t="shared" si="1"/>
        <v>1.0609393939393938</v>
      </c>
    </row>
    <row r="31" spans="1:8" s="99" customFormat="1" ht="19.5" customHeight="1">
      <c r="A31" s="331" t="s">
        <v>11</v>
      </c>
      <c r="B31" s="332"/>
      <c r="C31" s="193">
        <v>85000</v>
      </c>
      <c r="D31" s="194">
        <v>85515</v>
      </c>
      <c r="E31" s="207">
        <f t="shared" si="0"/>
        <v>1.0060588235294117</v>
      </c>
      <c r="F31" s="193">
        <v>75000</v>
      </c>
      <c r="G31" s="194">
        <v>77653</v>
      </c>
      <c r="H31" s="210">
        <f t="shared" si="1"/>
        <v>1.0353733333333333</v>
      </c>
    </row>
    <row r="32" spans="1:8" s="99" customFormat="1" ht="19.5" customHeight="1">
      <c r="A32" s="124"/>
      <c r="B32" s="100" t="s">
        <v>143</v>
      </c>
      <c r="C32" s="195">
        <v>24000</v>
      </c>
      <c r="D32" s="191">
        <v>24075</v>
      </c>
      <c r="E32" s="208">
        <f t="shared" si="0"/>
        <v>1.003125</v>
      </c>
      <c r="F32" s="195">
        <v>21600</v>
      </c>
      <c r="G32" s="191">
        <v>21610</v>
      </c>
      <c r="H32" s="211">
        <f t="shared" si="1"/>
        <v>1.0004629629629629</v>
      </c>
    </row>
    <row r="33" spans="1:8" s="99" customFormat="1" ht="19.5" customHeight="1">
      <c r="A33" s="124"/>
      <c r="B33" s="100" t="s">
        <v>144</v>
      </c>
      <c r="C33" s="195">
        <v>3500</v>
      </c>
      <c r="D33" s="191">
        <v>3569</v>
      </c>
      <c r="E33" s="208">
        <f t="shared" si="0"/>
        <v>1.0197142857142858</v>
      </c>
      <c r="F33" s="195">
        <v>2400</v>
      </c>
      <c r="G33" s="191">
        <v>2573</v>
      </c>
      <c r="H33" s="211">
        <f t="shared" si="1"/>
        <v>1.0720833333333333</v>
      </c>
    </row>
    <row r="34" spans="1:8" s="99" customFormat="1" ht="19.5" customHeight="1">
      <c r="A34" s="331" t="s">
        <v>12</v>
      </c>
      <c r="B34" s="332"/>
      <c r="C34" s="193">
        <v>125000</v>
      </c>
      <c r="D34" s="194">
        <v>132530</v>
      </c>
      <c r="E34" s="207">
        <f t="shared" si="0"/>
        <v>1.06024</v>
      </c>
      <c r="F34" s="193">
        <v>97000</v>
      </c>
      <c r="G34" s="194">
        <v>104084</v>
      </c>
      <c r="H34" s="210">
        <f t="shared" si="1"/>
        <v>1.0730309278350516</v>
      </c>
    </row>
    <row r="35" spans="1:8" s="99" customFormat="1" ht="19.5" customHeight="1">
      <c r="A35" s="124"/>
      <c r="B35" s="100" t="s">
        <v>145</v>
      </c>
      <c r="C35" s="195">
        <v>24000</v>
      </c>
      <c r="D35" s="191">
        <v>24008</v>
      </c>
      <c r="E35" s="208">
        <f t="shared" si="0"/>
        <v>1.0003333333333333</v>
      </c>
      <c r="F35" s="195">
        <v>18300</v>
      </c>
      <c r="G35" s="191">
        <v>18305</v>
      </c>
      <c r="H35" s="211">
        <f t="shared" si="1"/>
        <v>1.0002732240437158</v>
      </c>
    </row>
    <row r="36" spans="1:8" s="99" customFormat="1" ht="19.5" customHeight="1">
      <c r="A36" s="124"/>
      <c r="B36" s="100" t="s">
        <v>146</v>
      </c>
      <c r="C36" s="195">
        <v>26500</v>
      </c>
      <c r="D36" s="191">
        <v>27564</v>
      </c>
      <c r="E36" s="208">
        <f t="shared" si="0"/>
        <v>1.0401509433962264</v>
      </c>
      <c r="F36" s="195">
        <v>21000</v>
      </c>
      <c r="G36" s="191">
        <v>21087</v>
      </c>
      <c r="H36" s="211">
        <f t="shared" si="1"/>
        <v>1.0041428571428572</v>
      </c>
    </row>
    <row r="37" spans="1:8" s="99" customFormat="1" ht="19.5" customHeight="1">
      <c r="A37" s="331" t="s">
        <v>13</v>
      </c>
      <c r="B37" s="332"/>
      <c r="C37" s="193" t="s">
        <v>17</v>
      </c>
      <c r="D37" s="191" t="s">
        <v>17</v>
      </c>
      <c r="E37" s="207" t="s">
        <v>17</v>
      </c>
      <c r="F37" s="193" t="s">
        <v>17</v>
      </c>
      <c r="G37" s="191" t="s">
        <v>17</v>
      </c>
      <c r="H37" s="210" t="s">
        <v>17</v>
      </c>
    </row>
    <row r="38" spans="1:8" s="99" customFormat="1" ht="19.5" customHeight="1">
      <c r="A38" s="124"/>
      <c r="B38" s="100" t="s">
        <v>147</v>
      </c>
      <c r="C38" s="195" t="s">
        <v>17</v>
      </c>
      <c r="D38" s="191" t="s">
        <v>17</v>
      </c>
      <c r="E38" s="208" t="s">
        <v>17</v>
      </c>
      <c r="F38" s="195" t="s">
        <v>17</v>
      </c>
      <c r="G38" s="191" t="s">
        <v>17</v>
      </c>
      <c r="H38" s="211" t="s">
        <v>17</v>
      </c>
    </row>
    <row r="39" spans="1:8" s="99" customFormat="1" ht="19.5" customHeight="1">
      <c r="A39" s="331" t="s">
        <v>14</v>
      </c>
      <c r="B39" s="332"/>
      <c r="C39" s="193">
        <v>3000</v>
      </c>
      <c r="D39" s="194">
        <v>3064</v>
      </c>
      <c r="E39" s="207">
        <f t="shared" si="0"/>
        <v>1.0213333333333334</v>
      </c>
      <c r="F39" s="193">
        <v>2000</v>
      </c>
      <c r="G39" s="194">
        <v>2265</v>
      </c>
      <c r="H39" s="210">
        <f t="shared" si="1"/>
        <v>1.1325</v>
      </c>
    </row>
    <row r="40" spans="1:8" s="99" customFormat="1" ht="19.5" customHeight="1">
      <c r="A40" s="124"/>
      <c r="B40" s="100" t="s">
        <v>148</v>
      </c>
      <c r="C40" s="195">
        <v>550</v>
      </c>
      <c r="D40" s="191">
        <v>566</v>
      </c>
      <c r="E40" s="208">
        <f t="shared" si="0"/>
        <v>1.029090909090909</v>
      </c>
      <c r="F40" s="195">
        <v>370</v>
      </c>
      <c r="G40" s="191">
        <v>566</v>
      </c>
      <c r="H40" s="211">
        <f t="shared" si="1"/>
        <v>1.5297297297297296</v>
      </c>
    </row>
    <row r="41" spans="1:8" s="99" customFormat="1" ht="19.5" customHeight="1">
      <c r="A41" s="331" t="s">
        <v>15</v>
      </c>
      <c r="B41" s="332"/>
      <c r="C41" s="193" t="s">
        <v>17</v>
      </c>
      <c r="D41" s="191" t="s">
        <v>17</v>
      </c>
      <c r="E41" s="207" t="s">
        <v>17</v>
      </c>
      <c r="F41" s="193" t="s">
        <v>17</v>
      </c>
      <c r="G41" s="191" t="s">
        <v>17</v>
      </c>
      <c r="H41" s="210" t="s">
        <v>17</v>
      </c>
    </row>
    <row r="42" spans="1:8" s="99" customFormat="1" ht="19.5" customHeight="1">
      <c r="A42" s="340" t="s">
        <v>16</v>
      </c>
      <c r="B42" s="341"/>
      <c r="C42" s="193" t="s">
        <v>17</v>
      </c>
      <c r="D42" s="191" t="s">
        <v>17</v>
      </c>
      <c r="E42" s="207" t="s">
        <v>17</v>
      </c>
      <c r="F42" s="193" t="s">
        <v>17</v>
      </c>
      <c r="G42" s="191" t="s">
        <v>17</v>
      </c>
      <c r="H42" s="210" t="s">
        <v>17</v>
      </c>
    </row>
    <row r="43" spans="1:8" ht="14.25">
      <c r="A43" s="352" t="s">
        <v>50</v>
      </c>
      <c r="B43" s="352"/>
      <c r="C43" s="352"/>
      <c r="D43" s="352"/>
      <c r="E43" s="352"/>
      <c r="F43" s="352"/>
      <c r="G43" s="352"/>
      <c r="H43" s="10"/>
    </row>
  </sheetData>
  <sheetProtection/>
  <mergeCells count="24">
    <mergeCell ref="A23:B23"/>
    <mergeCell ref="A26:B26"/>
    <mergeCell ref="A42:B42"/>
    <mergeCell ref="A43:G43"/>
    <mergeCell ref="A28:B28"/>
    <mergeCell ref="A31:B31"/>
    <mergeCell ref="A34:B34"/>
    <mergeCell ref="A37:B37"/>
    <mergeCell ref="A39:B39"/>
    <mergeCell ref="A41:B41"/>
    <mergeCell ref="A17:B17"/>
    <mergeCell ref="A20:B20"/>
    <mergeCell ref="C4:H4"/>
    <mergeCell ref="A4:B6"/>
    <mergeCell ref="A7:B7"/>
    <mergeCell ref="A8:B8"/>
    <mergeCell ref="A11:B11"/>
    <mergeCell ref="A14:B14"/>
    <mergeCell ref="A2:H2"/>
    <mergeCell ref="G3:H3"/>
    <mergeCell ref="C5:C6"/>
    <mergeCell ref="D5:D6"/>
    <mergeCell ref="E5:E6"/>
    <mergeCell ref="F5:H5"/>
  </mergeCells>
  <printOptions horizontalCentered="1"/>
  <pageMargins left="0.2362204724409449" right="0.2362204724409449" top="0.7480314960629921" bottom="0.7480314960629921" header="0.31496062992125984" footer="0.31496062992125984"/>
  <pageSetup fitToWidth="0" fitToHeight="1" horizontalDpi="600" verticalDpi="600" orientation="portrait" paperSize="9" scale="82" r:id="rId1"/>
</worksheet>
</file>

<file path=xl/worksheets/sheet5.xml><?xml version="1.0" encoding="utf-8"?>
<worksheet xmlns="http://schemas.openxmlformats.org/spreadsheetml/2006/main" xmlns:r="http://schemas.openxmlformats.org/officeDocument/2006/relationships">
  <sheetPr>
    <tabColor theme="0"/>
    <pageSetUpPr fitToPage="1"/>
  </sheetPr>
  <dimension ref="A1:N21"/>
  <sheetViews>
    <sheetView zoomScalePageLayoutView="0" workbookViewId="0" topLeftCell="A1">
      <selection activeCell="A4" sqref="A4:A5"/>
    </sheetView>
  </sheetViews>
  <sheetFormatPr defaultColWidth="9.00390625" defaultRowHeight="14.25"/>
  <cols>
    <col min="1" max="1" width="15.875" style="3" customWidth="1"/>
    <col min="2" max="4" width="9.125" style="3" customWidth="1"/>
    <col min="5" max="5" width="9.125" style="48" customWidth="1"/>
    <col min="6" max="7" width="9.125" style="49" customWidth="1"/>
    <col min="8" max="8" width="9.125" style="6" customWidth="1"/>
    <col min="9" max="9" width="9.125" style="7" customWidth="1"/>
    <col min="10" max="10" width="9.125" style="6" customWidth="1"/>
    <col min="11" max="16384" width="9.00390625" style="3" customWidth="1"/>
  </cols>
  <sheetData>
    <row r="1" spans="1:2" ht="16.5" customHeight="1">
      <c r="A1" s="199" t="s">
        <v>278</v>
      </c>
      <c r="B1" s="5"/>
    </row>
    <row r="2" spans="1:10" ht="19.5" customHeight="1">
      <c r="A2" s="353" t="s">
        <v>258</v>
      </c>
      <c r="B2" s="353"/>
      <c r="C2" s="353"/>
      <c r="D2" s="353"/>
      <c r="E2" s="353"/>
      <c r="F2" s="353"/>
      <c r="G2" s="353"/>
      <c r="H2" s="353"/>
      <c r="I2" s="353"/>
      <c r="J2" s="353"/>
    </row>
    <row r="3" spans="1:10" ht="17.25" customHeight="1">
      <c r="A3" s="11"/>
      <c r="B3" s="12"/>
      <c r="C3" s="12"/>
      <c r="D3" s="12"/>
      <c r="E3" s="50"/>
      <c r="F3" s="50"/>
      <c r="G3" s="50"/>
      <c r="H3" s="354" t="s">
        <v>84</v>
      </c>
      <c r="I3" s="354"/>
      <c r="J3" s="354"/>
    </row>
    <row r="4" spans="1:10" ht="19.5" customHeight="1">
      <c r="A4" s="359" t="s">
        <v>18</v>
      </c>
      <c r="B4" s="355" t="s">
        <v>38</v>
      </c>
      <c r="C4" s="60"/>
      <c r="D4" s="59"/>
      <c r="E4" s="356" t="s">
        <v>19</v>
      </c>
      <c r="F4" s="61"/>
      <c r="G4" s="61"/>
      <c r="H4" s="357" t="s">
        <v>20</v>
      </c>
      <c r="I4" s="63"/>
      <c r="J4" s="63"/>
    </row>
    <row r="5" spans="1:10" ht="70.5" customHeight="1">
      <c r="A5" s="359"/>
      <c r="B5" s="355"/>
      <c r="C5" s="13" t="s">
        <v>21</v>
      </c>
      <c r="D5" s="13" t="s">
        <v>22</v>
      </c>
      <c r="E5" s="356"/>
      <c r="F5" s="51" t="s">
        <v>21</v>
      </c>
      <c r="G5" s="62" t="s">
        <v>22</v>
      </c>
      <c r="H5" s="358"/>
      <c r="I5" s="14" t="s">
        <v>21</v>
      </c>
      <c r="J5" s="37" t="s">
        <v>22</v>
      </c>
    </row>
    <row r="6" spans="1:14" ht="36" customHeight="1">
      <c r="A6" s="36" t="s">
        <v>2</v>
      </c>
      <c r="B6" s="159">
        <v>795</v>
      </c>
      <c r="C6" s="160">
        <v>385</v>
      </c>
      <c r="D6" s="64" t="s">
        <v>160</v>
      </c>
      <c r="E6" s="212">
        <v>823.0776</v>
      </c>
      <c r="F6" s="212">
        <v>410.1009</v>
      </c>
      <c r="G6" s="212">
        <v>92.9935</v>
      </c>
      <c r="H6" s="93">
        <f aca="true" t="shared" si="0" ref="H6:H21">E6/B6</f>
        <v>1.0353177358490566</v>
      </c>
      <c r="I6" s="93">
        <f aca="true" t="shared" si="1" ref="I6:I21">F6/C6</f>
        <v>1.065197142857143</v>
      </c>
      <c r="J6" s="94" t="s">
        <v>62</v>
      </c>
      <c r="M6" s="283"/>
      <c r="N6" s="283"/>
    </row>
    <row r="7" spans="1:14" ht="36" customHeight="1">
      <c r="A7" s="38" t="s">
        <v>3</v>
      </c>
      <c r="B7" s="159">
        <v>94</v>
      </c>
      <c r="C7" s="160">
        <v>57.7</v>
      </c>
      <c r="D7" s="64" t="s">
        <v>160</v>
      </c>
      <c r="E7" s="212">
        <v>103.1642</v>
      </c>
      <c r="F7" s="212">
        <v>66.4883</v>
      </c>
      <c r="G7" s="212">
        <v>7.8238</v>
      </c>
      <c r="H7" s="93">
        <f t="shared" si="0"/>
        <v>1.097491489361702</v>
      </c>
      <c r="I7" s="93">
        <f t="shared" si="1"/>
        <v>1.1523102253032929</v>
      </c>
      <c r="J7" s="94" t="s">
        <v>62</v>
      </c>
      <c r="M7" s="283"/>
      <c r="N7" s="283"/>
    </row>
    <row r="8" spans="1:14" s="102" customFormat="1" ht="36" customHeight="1">
      <c r="A8" s="107" t="s">
        <v>153</v>
      </c>
      <c r="B8" s="159">
        <v>110.89</v>
      </c>
      <c r="C8" s="160">
        <v>61</v>
      </c>
      <c r="D8" s="64" t="s">
        <v>160</v>
      </c>
      <c r="E8" s="212">
        <v>113.2583</v>
      </c>
      <c r="F8" s="212">
        <v>63.7881</v>
      </c>
      <c r="G8" s="212">
        <v>7.7188</v>
      </c>
      <c r="H8" s="101">
        <f t="shared" si="0"/>
        <v>1.021357200829651</v>
      </c>
      <c r="I8" s="101">
        <f t="shared" si="1"/>
        <v>1.0457065573770492</v>
      </c>
      <c r="J8" s="94" t="s">
        <v>62</v>
      </c>
      <c r="M8" s="283"/>
      <c r="N8" s="283"/>
    </row>
    <row r="9" spans="1:14" s="102" customFormat="1" ht="36" customHeight="1">
      <c r="A9" s="107" t="s">
        <v>5</v>
      </c>
      <c r="B9" s="159">
        <v>78.21</v>
      </c>
      <c r="C9" s="160">
        <v>31.3</v>
      </c>
      <c r="D9" s="64" t="s">
        <v>160</v>
      </c>
      <c r="E9" s="212">
        <v>78.7353</v>
      </c>
      <c r="F9" s="212">
        <v>31.8954</v>
      </c>
      <c r="G9" s="212">
        <v>8.9259</v>
      </c>
      <c r="H9" s="101">
        <f t="shared" si="0"/>
        <v>1.006716532412735</v>
      </c>
      <c r="I9" s="101">
        <f aca="true" t="shared" si="2" ref="I9:I16">F9/C9</f>
        <v>1.0190223642172522</v>
      </c>
      <c r="J9" s="94" t="s">
        <v>62</v>
      </c>
      <c r="M9" s="283"/>
      <c r="N9" s="283"/>
    </row>
    <row r="10" spans="1:14" s="102" customFormat="1" ht="36" customHeight="1">
      <c r="A10" s="107" t="s">
        <v>154</v>
      </c>
      <c r="B10" s="159">
        <v>35.48</v>
      </c>
      <c r="C10" s="160">
        <v>13.5</v>
      </c>
      <c r="D10" s="64" t="s">
        <v>160</v>
      </c>
      <c r="E10" s="212">
        <v>36.1926</v>
      </c>
      <c r="F10" s="212">
        <v>14.2358</v>
      </c>
      <c r="G10" s="212">
        <v>6.1031</v>
      </c>
      <c r="H10" s="101">
        <f t="shared" si="0"/>
        <v>1.0200845546786923</v>
      </c>
      <c r="I10" s="101">
        <f t="shared" si="2"/>
        <v>1.0545037037037037</v>
      </c>
      <c r="J10" s="94" t="s">
        <v>62</v>
      </c>
      <c r="M10" s="283"/>
      <c r="N10" s="283"/>
    </row>
    <row r="11" spans="1:14" s="102" customFormat="1" ht="36" customHeight="1">
      <c r="A11" s="107" t="s">
        <v>155</v>
      </c>
      <c r="B11" s="159">
        <v>57.15</v>
      </c>
      <c r="C11" s="160">
        <v>25.2</v>
      </c>
      <c r="D11" s="64" t="s">
        <v>160</v>
      </c>
      <c r="E11" s="212">
        <v>58.3312</v>
      </c>
      <c r="F11" s="212">
        <v>25.8584</v>
      </c>
      <c r="G11" s="212">
        <v>8.9108</v>
      </c>
      <c r="H11" s="101">
        <f t="shared" si="0"/>
        <v>1.020668416447944</v>
      </c>
      <c r="I11" s="101">
        <f t="shared" si="2"/>
        <v>1.0261269841269842</v>
      </c>
      <c r="J11" s="94" t="s">
        <v>62</v>
      </c>
      <c r="M11" s="283"/>
      <c r="N11" s="283"/>
    </row>
    <row r="12" spans="1:14" s="102" customFormat="1" ht="36" customHeight="1">
      <c r="A12" s="107" t="s">
        <v>156</v>
      </c>
      <c r="B12" s="159">
        <v>104.795</v>
      </c>
      <c r="C12" s="160">
        <v>48.3</v>
      </c>
      <c r="D12" s="64" t="s">
        <v>160</v>
      </c>
      <c r="E12" s="212">
        <v>107.0399</v>
      </c>
      <c r="F12" s="212">
        <v>50.6121</v>
      </c>
      <c r="G12" s="212">
        <v>13.6825</v>
      </c>
      <c r="H12" s="101">
        <f t="shared" si="0"/>
        <v>1.0214218235602843</v>
      </c>
      <c r="I12" s="101">
        <f t="shared" si="2"/>
        <v>1.0478695652173913</v>
      </c>
      <c r="J12" s="94" t="s">
        <v>62</v>
      </c>
      <c r="M12" s="283"/>
      <c r="N12" s="283"/>
    </row>
    <row r="13" spans="1:14" ht="36" customHeight="1">
      <c r="A13" s="38" t="s">
        <v>9</v>
      </c>
      <c r="B13" s="159">
        <v>29.36</v>
      </c>
      <c r="C13" s="160">
        <v>12.3</v>
      </c>
      <c r="D13" s="64" t="s">
        <v>160</v>
      </c>
      <c r="E13" s="212">
        <v>30.2012</v>
      </c>
      <c r="F13" s="212">
        <v>12.8863</v>
      </c>
      <c r="G13" s="212">
        <v>4.8723</v>
      </c>
      <c r="H13" s="93">
        <f t="shared" si="0"/>
        <v>1.0286512261580383</v>
      </c>
      <c r="I13" s="93">
        <f t="shared" si="2"/>
        <v>1.0476666666666665</v>
      </c>
      <c r="J13" s="94" t="s">
        <v>62</v>
      </c>
      <c r="M13" s="283"/>
      <c r="N13" s="283"/>
    </row>
    <row r="14" spans="1:14" ht="36" customHeight="1">
      <c r="A14" s="38" t="s">
        <v>10</v>
      </c>
      <c r="B14" s="159">
        <v>52</v>
      </c>
      <c r="C14" s="160">
        <v>17.4</v>
      </c>
      <c r="D14" s="64" t="s">
        <v>160</v>
      </c>
      <c r="E14" s="212">
        <v>54.6175</v>
      </c>
      <c r="F14" s="212">
        <v>19.4993</v>
      </c>
      <c r="G14" s="212">
        <v>8.1478</v>
      </c>
      <c r="H14" s="93">
        <f t="shared" si="0"/>
        <v>1.0503365384615384</v>
      </c>
      <c r="I14" s="93">
        <f t="shared" si="2"/>
        <v>1.1206494252873564</v>
      </c>
      <c r="J14" s="94" t="s">
        <v>62</v>
      </c>
      <c r="M14" s="283"/>
      <c r="N14" s="283"/>
    </row>
    <row r="15" spans="1:14" ht="36" customHeight="1">
      <c r="A15" s="38" t="s">
        <v>11</v>
      </c>
      <c r="B15" s="159">
        <v>55</v>
      </c>
      <c r="C15" s="160">
        <v>33.7</v>
      </c>
      <c r="D15" s="64" t="s">
        <v>160</v>
      </c>
      <c r="E15" s="212">
        <v>58.4693</v>
      </c>
      <c r="F15" s="212">
        <v>37.0493</v>
      </c>
      <c r="G15" s="212">
        <v>9.7613</v>
      </c>
      <c r="H15" s="93">
        <f t="shared" si="0"/>
        <v>1.0630781818181818</v>
      </c>
      <c r="I15" s="93">
        <f t="shared" si="2"/>
        <v>1.099385756676558</v>
      </c>
      <c r="J15" s="94" t="s">
        <v>62</v>
      </c>
      <c r="M15" s="283"/>
      <c r="N15" s="283"/>
    </row>
    <row r="16" spans="1:14" ht="36" customHeight="1">
      <c r="A16" s="38" t="s">
        <v>12</v>
      </c>
      <c r="B16" s="159">
        <v>50</v>
      </c>
      <c r="C16" s="160">
        <v>23.9</v>
      </c>
      <c r="D16" s="64" t="s">
        <v>160</v>
      </c>
      <c r="E16" s="212">
        <v>51.7093</v>
      </c>
      <c r="F16" s="212">
        <v>25.0863</v>
      </c>
      <c r="G16" s="212">
        <v>6.3239</v>
      </c>
      <c r="H16" s="93">
        <f t="shared" si="0"/>
        <v>1.034186</v>
      </c>
      <c r="I16" s="93">
        <f t="shared" si="2"/>
        <v>1.0496359832635984</v>
      </c>
      <c r="J16" s="94" t="s">
        <v>62</v>
      </c>
      <c r="M16" s="283"/>
      <c r="N16" s="283"/>
    </row>
    <row r="17" spans="1:14" ht="36" customHeight="1">
      <c r="A17" s="38" t="s">
        <v>157</v>
      </c>
      <c r="B17" s="159">
        <v>22.639700000000005</v>
      </c>
      <c r="C17" s="160">
        <v>11.3</v>
      </c>
      <c r="D17" s="64" t="s">
        <v>160</v>
      </c>
      <c r="E17" s="212">
        <v>23.7386</v>
      </c>
      <c r="F17" s="212">
        <v>12.4105</v>
      </c>
      <c r="G17" s="212">
        <v>1.877</v>
      </c>
      <c r="H17" s="93">
        <f t="shared" si="0"/>
        <v>1.0485386290454377</v>
      </c>
      <c r="I17" s="93">
        <f t="shared" si="1"/>
        <v>1.098274336283186</v>
      </c>
      <c r="J17" s="94" t="s">
        <v>62</v>
      </c>
      <c r="M17" s="283"/>
      <c r="N17" s="283"/>
    </row>
    <row r="18" spans="1:14" ht="36" customHeight="1">
      <c r="A18" s="38" t="s">
        <v>158</v>
      </c>
      <c r="B18" s="159">
        <v>9.6211</v>
      </c>
      <c r="C18" s="160">
        <v>4.5</v>
      </c>
      <c r="D18" s="64" t="s">
        <v>160</v>
      </c>
      <c r="E18" s="212">
        <v>10.4252</v>
      </c>
      <c r="F18" s="212">
        <v>5.2344</v>
      </c>
      <c r="G18" s="212">
        <v>1.7339</v>
      </c>
      <c r="H18" s="93">
        <f t="shared" si="0"/>
        <v>1.0835767219964454</v>
      </c>
      <c r="I18" s="93">
        <f t="shared" si="1"/>
        <v>1.1632</v>
      </c>
      <c r="J18" s="94" t="s">
        <v>62</v>
      </c>
      <c r="M18" s="283"/>
      <c r="N18" s="283"/>
    </row>
    <row r="19" spans="1:14" ht="36" customHeight="1">
      <c r="A19" s="39" t="s">
        <v>159</v>
      </c>
      <c r="B19" s="159">
        <v>7.58</v>
      </c>
      <c r="C19" s="160">
        <v>3.8</v>
      </c>
      <c r="D19" s="64" t="s">
        <v>160</v>
      </c>
      <c r="E19" s="212">
        <v>7.53</v>
      </c>
      <c r="F19" s="212">
        <v>3.6702</v>
      </c>
      <c r="G19" s="212">
        <v>0.8142</v>
      </c>
      <c r="H19" s="101">
        <f t="shared" si="0"/>
        <v>0.9934036939313985</v>
      </c>
      <c r="I19" s="101">
        <f t="shared" si="1"/>
        <v>0.965842105263158</v>
      </c>
      <c r="J19" s="94" t="s">
        <v>62</v>
      </c>
      <c r="M19" s="283"/>
      <c r="N19" s="283"/>
    </row>
    <row r="20" spans="1:14" ht="36" customHeight="1">
      <c r="A20" s="40" t="s">
        <v>16</v>
      </c>
      <c r="B20" s="159">
        <v>1</v>
      </c>
      <c r="C20" s="160">
        <v>0.6</v>
      </c>
      <c r="D20" s="64" t="s">
        <v>160</v>
      </c>
      <c r="E20" s="212">
        <v>1.4017</v>
      </c>
      <c r="F20" s="212">
        <v>0.6572</v>
      </c>
      <c r="G20" s="212">
        <v>0.3838</v>
      </c>
      <c r="H20" s="101">
        <f t="shared" si="0"/>
        <v>1.4017</v>
      </c>
      <c r="I20" s="101">
        <f t="shared" si="1"/>
        <v>1.0953333333333335</v>
      </c>
      <c r="J20" s="94" t="s">
        <v>62</v>
      </c>
      <c r="M20" s="283"/>
      <c r="N20" s="283"/>
    </row>
    <row r="21" spans="1:10" ht="36" customHeight="1">
      <c r="A21" s="41" t="s">
        <v>24</v>
      </c>
      <c r="B21" s="159">
        <v>85.7859</v>
      </c>
      <c r="C21" s="160">
        <v>40.5</v>
      </c>
      <c r="D21" s="64" t="s">
        <v>160</v>
      </c>
      <c r="E21" s="213">
        <v>88.2633</v>
      </c>
      <c r="F21" s="213">
        <v>40.7293</v>
      </c>
      <c r="G21" s="213">
        <v>5.9144</v>
      </c>
      <c r="H21" s="93">
        <f t="shared" si="0"/>
        <v>1.0288788717026924</v>
      </c>
      <c r="I21" s="93">
        <f t="shared" si="1"/>
        <v>1.0056617283950617</v>
      </c>
      <c r="J21" s="94" t="s">
        <v>62</v>
      </c>
    </row>
    <row r="22" ht="32.25" customHeight="1"/>
    <row r="23" ht="32.25" customHeight="1"/>
  </sheetData>
  <sheetProtection/>
  <mergeCells count="6">
    <mergeCell ref="A2:J2"/>
    <mergeCell ref="H3:J3"/>
    <mergeCell ref="B4:B5"/>
    <mergeCell ref="E4:E5"/>
    <mergeCell ref="H4:H5"/>
    <mergeCell ref="A4:A5"/>
  </mergeCells>
  <printOptions horizontalCentered="1"/>
  <pageMargins left="0.5511811023622047" right="0.5511811023622047" top="0.984251968503937" bottom="0.984251968503937" header="0.5118110236220472" footer="0.5118110236220472"/>
  <pageSetup fitToHeight="0" fitToWidth="1" horizontalDpi="600" verticalDpi="600" orientation="portrait" paperSize="9" scale="74" r:id="rId1"/>
</worksheet>
</file>

<file path=xl/worksheets/sheet6.xml><?xml version="1.0" encoding="utf-8"?>
<worksheet xmlns="http://schemas.openxmlformats.org/spreadsheetml/2006/main" xmlns:r="http://schemas.openxmlformats.org/officeDocument/2006/relationships">
  <sheetPr>
    <tabColor theme="0"/>
  </sheetPr>
  <dimension ref="A1:D21"/>
  <sheetViews>
    <sheetView zoomScalePageLayoutView="0" workbookViewId="0" topLeftCell="A1">
      <selection activeCell="A3" sqref="A3"/>
    </sheetView>
  </sheetViews>
  <sheetFormatPr defaultColWidth="9.00390625" defaultRowHeight="14.25"/>
  <cols>
    <col min="1" max="1" width="22.625" style="1" customWidth="1"/>
    <col min="2" max="2" width="17.125" style="54" customWidth="1"/>
    <col min="3" max="3" width="17.125" style="52" customWidth="1"/>
    <col min="4" max="4" width="15.25390625" style="275" customWidth="1"/>
    <col min="5" max="16384" width="9.00390625" style="1" customWidth="1"/>
  </cols>
  <sheetData>
    <row r="1" spans="1:4" ht="36.75" customHeight="1">
      <c r="A1" s="199" t="s">
        <v>279</v>
      </c>
      <c r="D1" s="273"/>
    </row>
    <row r="2" spans="1:4" ht="28.5" customHeight="1">
      <c r="A2" s="360" t="s">
        <v>259</v>
      </c>
      <c r="B2" s="360"/>
      <c r="C2" s="360"/>
      <c r="D2" s="360"/>
    </row>
    <row r="3" spans="2:4" ht="22.5" customHeight="1">
      <c r="B3" s="55"/>
      <c r="C3" s="361" t="s">
        <v>252</v>
      </c>
      <c r="D3" s="362"/>
    </row>
    <row r="4" spans="1:4" ht="99" customHeight="1">
      <c r="A4" s="35" t="s">
        <v>25</v>
      </c>
      <c r="B4" s="97" t="s">
        <v>26</v>
      </c>
      <c r="C4" s="265" t="s">
        <v>39</v>
      </c>
      <c r="D4" s="274" t="s">
        <v>251</v>
      </c>
    </row>
    <row r="5" spans="1:4" s="4" customFormat="1" ht="28.5" customHeight="1">
      <c r="A5" s="42" t="s">
        <v>23</v>
      </c>
      <c r="B5" s="56">
        <v>791.7111</v>
      </c>
      <c r="C5" s="268">
        <v>256.1664</v>
      </c>
      <c r="D5" s="276">
        <v>0.8</v>
      </c>
    </row>
    <row r="6" spans="1:4" s="4" customFormat="1" ht="28.5" customHeight="1">
      <c r="A6" s="43" t="s">
        <v>33</v>
      </c>
      <c r="B6" s="56">
        <v>62.7836</v>
      </c>
      <c r="C6" s="268">
        <v>22.454</v>
      </c>
      <c r="D6" s="276">
        <v>0.8</v>
      </c>
    </row>
    <row r="7" spans="1:4" s="4" customFormat="1" ht="28.5" customHeight="1">
      <c r="A7" s="44" t="s">
        <v>4</v>
      </c>
      <c r="B7" s="56">
        <v>44.0306</v>
      </c>
      <c r="C7" s="268">
        <v>14.6615</v>
      </c>
      <c r="D7" s="276">
        <v>0.8</v>
      </c>
    </row>
    <row r="8" spans="1:4" s="4" customFormat="1" ht="28.5" customHeight="1">
      <c r="A8" s="43" t="s">
        <v>5</v>
      </c>
      <c r="B8" s="56">
        <v>64.9677</v>
      </c>
      <c r="C8" s="268">
        <v>14.694</v>
      </c>
      <c r="D8" s="276">
        <v>0.8</v>
      </c>
    </row>
    <row r="9" spans="1:4" s="4" customFormat="1" ht="28.5" customHeight="1">
      <c r="A9" s="44" t="s">
        <v>6</v>
      </c>
      <c r="B9" s="56">
        <v>72.9263</v>
      </c>
      <c r="C9" s="268">
        <v>16.7002</v>
      </c>
      <c r="D9" s="276">
        <v>0.8</v>
      </c>
    </row>
    <row r="10" spans="1:4" s="4" customFormat="1" ht="28.5" customHeight="1">
      <c r="A10" s="44" t="s">
        <v>7</v>
      </c>
      <c r="B10" s="56">
        <v>117.5939</v>
      </c>
      <c r="C10" s="268">
        <v>37.1944</v>
      </c>
      <c r="D10" s="276">
        <v>0.8</v>
      </c>
    </row>
    <row r="11" spans="1:4" s="4" customFormat="1" ht="28.5" customHeight="1">
      <c r="A11" s="35" t="s">
        <v>8</v>
      </c>
      <c r="B11" s="56">
        <v>169.8512</v>
      </c>
      <c r="C11" s="268">
        <v>55.8047</v>
      </c>
      <c r="D11" s="276">
        <v>0.8</v>
      </c>
    </row>
    <row r="12" spans="1:4" s="4" customFormat="1" ht="28.5" customHeight="1">
      <c r="A12" s="44" t="s">
        <v>32</v>
      </c>
      <c r="B12" s="56">
        <v>34.2907</v>
      </c>
      <c r="C12" s="268">
        <v>9.9164</v>
      </c>
      <c r="D12" s="276">
        <v>0.8</v>
      </c>
    </row>
    <row r="13" spans="1:4" s="4" customFormat="1" ht="28.5" customHeight="1">
      <c r="A13" s="44" t="s">
        <v>10</v>
      </c>
      <c r="B13" s="56">
        <v>106.2741</v>
      </c>
      <c r="C13" s="268">
        <v>41.9231</v>
      </c>
      <c r="D13" s="276">
        <v>0.8</v>
      </c>
    </row>
    <row r="14" spans="1:4" s="4" customFormat="1" ht="28.5" customHeight="1">
      <c r="A14" s="44" t="s">
        <v>11</v>
      </c>
      <c r="B14" s="56">
        <v>53.4871</v>
      </c>
      <c r="C14" s="268">
        <v>20.516</v>
      </c>
      <c r="D14" s="276">
        <v>0.8</v>
      </c>
    </row>
    <row r="15" spans="1:4" s="4" customFormat="1" ht="28.5" customHeight="1">
      <c r="A15" s="44" t="s">
        <v>12</v>
      </c>
      <c r="B15" s="56">
        <v>58.3451</v>
      </c>
      <c r="C15" s="268">
        <v>20.283</v>
      </c>
      <c r="D15" s="276">
        <v>0.8</v>
      </c>
    </row>
    <row r="16" spans="1:4" s="4" customFormat="1" ht="28.5" customHeight="1">
      <c r="A16" s="44" t="s">
        <v>13</v>
      </c>
      <c r="B16" s="56">
        <v>0.9357</v>
      </c>
      <c r="C16" s="268">
        <v>0.4092</v>
      </c>
      <c r="D16" s="276">
        <v>0.8</v>
      </c>
    </row>
    <row r="17" spans="1:4" s="4" customFormat="1" ht="28.5" customHeight="1">
      <c r="A17" s="44" t="s">
        <v>34</v>
      </c>
      <c r="B17" s="56">
        <v>5.1872</v>
      </c>
      <c r="C17" s="268">
        <v>1.3529</v>
      </c>
      <c r="D17" s="276">
        <v>0.8</v>
      </c>
    </row>
    <row r="18" spans="1:4" s="4" customFormat="1" ht="28.5" customHeight="1">
      <c r="A18" s="43" t="s">
        <v>15</v>
      </c>
      <c r="B18" s="56">
        <v>0.3482</v>
      </c>
      <c r="C18" s="268">
        <v>0.1727</v>
      </c>
      <c r="D18" s="276">
        <v>0.8</v>
      </c>
    </row>
    <row r="19" spans="1:4" s="4" customFormat="1" ht="28.5" customHeight="1">
      <c r="A19" s="44" t="s">
        <v>16</v>
      </c>
      <c r="B19" s="56">
        <v>0.6897</v>
      </c>
      <c r="C19" s="268">
        <v>0.0843</v>
      </c>
      <c r="D19" s="276">
        <v>0.8</v>
      </c>
    </row>
    <row r="20" spans="1:4" s="4" customFormat="1" ht="28.5" customHeight="1">
      <c r="A20" s="91" t="s">
        <v>121</v>
      </c>
      <c r="B20" s="288">
        <v>0</v>
      </c>
      <c r="C20" s="289">
        <v>0</v>
      </c>
      <c r="D20" s="276">
        <v>0.8</v>
      </c>
    </row>
    <row r="21" ht="21" customHeight="1">
      <c r="D21" s="1"/>
    </row>
    <row r="22" ht="32.25" customHeight="1"/>
  </sheetData>
  <sheetProtection/>
  <mergeCells count="2">
    <mergeCell ref="A2:D2"/>
    <mergeCell ref="C3:D3"/>
  </mergeCells>
  <printOptions horizontalCentered="1"/>
  <pageMargins left="0.5511811023622047" right="0.5511811023622047"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theme="0"/>
  </sheetPr>
  <dimension ref="A1:R22"/>
  <sheetViews>
    <sheetView zoomScalePageLayoutView="0" workbookViewId="0" topLeftCell="A1">
      <pane xSplit="1" topLeftCell="B1" activePane="topRight" state="frozen"/>
      <selection pane="topLeft" activeCell="A1" sqref="A1"/>
      <selection pane="topRight" activeCell="B4" sqref="B4:D4"/>
    </sheetView>
  </sheetViews>
  <sheetFormatPr defaultColWidth="9.00390625" defaultRowHeight="14.25"/>
  <cols>
    <col min="1" max="1" width="11.125" style="1" customWidth="1"/>
    <col min="2" max="2" width="9.125" style="119" customWidth="1"/>
    <col min="3" max="3" width="9.125" style="116" customWidth="1"/>
    <col min="4" max="4" width="9.00390625" style="110" customWidth="1"/>
    <col min="5" max="5" width="7.125" style="111" customWidth="1"/>
    <col min="6" max="6" width="9.00390625" style="112" customWidth="1"/>
    <col min="7" max="7" width="8.75390625" style="119" customWidth="1"/>
    <col min="8" max="8" width="8.875" style="116" customWidth="1"/>
    <col min="9" max="9" width="8.75390625" style="111" customWidth="1"/>
    <col min="10" max="10" width="7.00390625" style="116" customWidth="1"/>
    <col min="11" max="11" width="0" style="1" hidden="1" customWidth="1"/>
    <col min="12" max="12" width="9.00390625" style="1" hidden="1" customWidth="1"/>
    <col min="13" max="13" width="13.50390625" style="1" hidden="1" customWidth="1"/>
    <col min="14" max="14" width="12.875" style="1" hidden="1" customWidth="1"/>
    <col min="15" max="15" width="24.00390625" style="1" hidden="1" customWidth="1"/>
    <col min="16" max="18" width="0" style="1" hidden="1" customWidth="1"/>
    <col min="19" max="16384" width="9.00390625" style="1" customWidth="1"/>
  </cols>
  <sheetData>
    <row r="1" spans="1:2" ht="26.25" customHeight="1">
      <c r="A1" s="368" t="s">
        <v>280</v>
      </c>
      <c r="B1" s="368"/>
    </row>
    <row r="2" spans="1:10" ht="33.75" customHeight="1">
      <c r="A2" s="316" t="s">
        <v>260</v>
      </c>
      <c r="B2" s="316"/>
      <c r="C2" s="316"/>
      <c r="D2" s="316"/>
      <c r="E2" s="316"/>
      <c r="F2" s="316"/>
      <c r="G2" s="376"/>
      <c r="H2" s="377"/>
      <c r="I2" s="376"/>
      <c r="J2" s="377"/>
    </row>
    <row r="3" spans="1:10" ht="17.25" customHeight="1">
      <c r="A3" s="15"/>
      <c r="B3" s="120"/>
      <c r="C3" s="117"/>
      <c r="D3" s="113"/>
      <c r="E3" s="114"/>
      <c r="F3" s="115"/>
      <c r="G3" s="121"/>
      <c r="H3" s="122"/>
      <c r="I3" s="371" t="s">
        <v>126</v>
      </c>
      <c r="J3" s="372"/>
    </row>
    <row r="4" spans="1:10" s="3" customFormat="1" ht="30" customHeight="1">
      <c r="A4" s="366" t="s">
        <v>18</v>
      </c>
      <c r="B4" s="365" t="s">
        <v>27</v>
      </c>
      <c r="C4" s="365"/>
      <c r="D4" s="365"/>
      <c r="E4" s="375" t="s">
        <v>93</v>
      </c>
      <c r="F4" s="375"/>
      <c r="G4" s="367" t="s">
        <v>61</v>
      </c>
      <c r="H4" s="367"/>
      <c r="I4" s="367"/>
      <c r="J4" s="373"/>
    </row>
    <row r="5" spans="1:18" s="3" customFormat="1" ht="30" customHeight="1">
      <c r="A5" s="366"/>
      <c r="B5" s="367" t="s">
        <v>28</v>
      </c>
      <c r="C5" s="363" t="s">
        <v>89</v>
      </c>
      <c r="D5" s="364" t="s">
        <v>30</v>
      </c>
      <c r="E5" s="375" t="s">
        <v>94</v>
      </c>
      <c r="F5" s="364" t="s">
        <v>95</v>
      </c>
      <c r="G5" s="367" t="s">
        <v>28</v>
      </c>
      <c r="H5" s="363" t="s">
        <v>29</v>
      </c>
      <c r="I5" s="364" t="s">
        <v>30</v>
      </c>
      <c r="J5" s="374" t="s">
        <v>31</v>
      </c>
      <c r="O5" s="28" t="s">
        <v>52</v>
      </c>
      <c r="P5" s="29" t="s">
        <v>53</v>
      </c>
      <c r="Q5" s="369" t="s">
        <v>58</v>
      </c>
      <c r="R5" s="370"/>
    </row>
    <row r="6" spans="1:18" s="3" customFormat="1" ht="30" customHeight="1">
      <c r="A6" s="366"/>
      <c r="B6" s="367"/>
      <c r="C6" s="363"/>
      <c r="D6" s="364"/>
      <c r="E6" s="375"/>
      <c r="F6" s="364"/>
      <c r="G6" s="367"/>
      <c r="H6" s="363"/>
      <c r="I6" s="364"/>
      <c r="J6" s="374"/>
      <c r="L6" s="25" t="s">
        <v>64</v>
      </c>
      <c r="M6" s="24"/>
      <c r="O6" s="18" t="s">
        <v>54</v>
      </c>
      <c r="P6" s="19" t="s">
        <v>55</v>
      </c>
      <c r="Q6" s="20" t="s">
        <v>59</v>
      </c>
      <c r="R6" s="30" t="s">
        <v>60</v>
      </c>
    </row>
    <row r="7" spans="1:18" ht="30" customHeight="1">
      <c r="A7" s="35" t="s">
        <v>2</v>
      </c>
      <c r="B7" s="118">
        <v>332.00000000000006</v>
      </c>
      <c r="C7" s="118">
        <v>338.187</v>
      </c>
      <c r="D7" s="95">
        <f>C7/B7</f>
        <v>1.0186355421686746</v>
      </c>
      <c r="E7" s="68">
        <v>0.9</v>
      </c>
      <c r="F7" s="95">
        <v>1</v>
      </c>
      <c r="G7" s="118">
        <v>282.00000000000006</v>
      </c>
      <c r="H7" s="118">
        <v>290.85970000000003</v>
      </c>
      <c r="I7" s="95">
        <f>H7/G7</f>
        <v>1.0314173758865248</v>
      </c>
      <c r="J7" s="123">
        <v>5.698899999999999</v>
      </c>
      <c r="L7" s="27" t="s">
        <v>51</v>
      </c>
      <c r="M7" s="26">
        <v>3382426</v>
      </c>
      <c r="O7" s="31" t="s">
        <v>51</v>
      </c>
      <c r="P7" s="32">
        <v>2673728</v>
      </c>
      <c r="Q7" s="33">
        <v>45927</v>
      </c>
      <c r="R7" s="31">
        <v>22397</v>
      </c>
    </row>
    <row r="8" spans="1:18" ht="30" customHeight="1">
      <c r="A8" s="35" t="s">
        <v>35</v>
      </c>
      <c r="B8" s="118">
        <v>47.589999999999996</v>
      </c>
      <c r="C8" s="118">
        <v>48.0378</v>
      </c>
      <c r="D8" s="95">
        <f aca="true" t="shared" si="0" ref="D8:D22">C8/B8</f>
        <v>1.0094095398192897</v>
      </c>
      <c r="E8" s="68">
        <v>0.9</v>
      </c>
      <c r="F8" s="95">
        <v>1</v>
      </c>
      <c r="G8" s="118">
        <v>65.5</v>
      </c>
      <c r="H8" s="118">
        <v>71.2384</v>
      </c>
      <c r="I8" s="95">
        <f aca="true" t="shared" si="1" ref="I8:I21">H8/G8</f>
        <v>1.0876091603053435</v>
      </c>
      <c r="J8" s="123">
        <v>1.9966</v>
      </c>
      <c r="L8" s="27" t="s">
        <v>3</v>
      </c>
      <c r="M8" s="26">
        <v>463749</v>
      </c>
      <c r="O8" s="31" t="s">
        <v>3</v>
      </c>
      <c r="P8" s="32">
        <v>613574</v>
      </c>
      <c r="Q8" s="33">
        <v>12826</v>
      </c>
      <c r="R8" s="31">
        <v>7773</v>
      </c>
    </row>
    <row r="9" spans="1:18" ht="30" customHeight="1">
      <c r="A9" s="44" t="s">
        <v>4</v>
      </c>
      <c r="B9" s="118">
        <v>51.48</v>
      </c>
      <c r="C9" s="118">
        <v>51.4803</v>
      </c>
      <c r="D9" s="95">
        <f t="shared" si="0"/>
        <v>1.0000058275058277</v>
      </c>
      <c r="E9" s="68">
        <v>0.9</v>
      </c>
      <c r="F9" s="95">
        <v>1</v>
      </c>
      <c r="G9" s="118">
        <v>44.5</v>
      </c>
      <c r="H9" s="118">
        <v>44.5072</v>
      </c>
      <c r="I9" s="95">
        <f t="shared" si="1"/>
        <v>1.000161797752809</v>
      </c>
      <c r="J9" s="123">
        <v>0.8189</v>
      </c>
      <c r="L9" s="27" t="s">
        <v>4</v>
      </c>
      <c r="M9" s="26">
        <v>505701</v>
      </c>
      <c r="O9" s="31" t="s">
        <v>4</v>
      </c>
      <c r="P9" s="32">
        <v>433958</v>
      </c>
      <c r="Q9" s="33">
        <v>6192</v>
      </c>
      <c r="R9" s="31">
        <v>3064</v>
      </c>
    </row>
    <row r="10" spans="1:18" ht="30" customHeight="1">
      <c r="A10" s="43" t="s">
        <v>5</v>
      </c>
      <c r="B10" s="118">
        <v>26.05</v>
      </c>
      <c r="C10" s="118">
        <v>26.9968</v>
      </c>
      <c r="D10" s="95">
        <f t="shared" si="0"/>
        <v>1.0363454894433781</v>
      </c>
      <c r="E10" s="68">
        <v>0.9</v>
      </c>
      <c r="F10" s="95">
        <v>1</v>
      </c>
      <c r="G10" s="118">
        <v>27.5</v>
      </c>
      <c r="H10" s="118">
        <v>27.55</v>
      </c>
      <c r="I10" s="95">
        <f t="shared" si="1"/>
        <v>1.001818181818182</v>
      </c>
      <c r="J10" s="123">
        <v>0.37</v>
      </c>
      <c r="L10" s="27" t="s">
        <v>5</v>
      </c>
      <c r="M10" s="26">
        <v>296295</v>
      </c>
      <c r="O10" s="31" t="s">
        <v>5</v>
      </c>
      <c r="P10" s="32">
        <v>267969</v>
      </c>
      <c r="Q10" s="33">
        <v>4546</v>
      </c>
      <c r="R10" s="31">
        <v>1915</v>
      </c>
    </row>
    <row r="11" spans="1:18" ht="30" customHeight="1">
      <c r="A11" s="44" t="s">
        <v>6</v>
      </c>
      <c r="B11" s="118">
        <v>13.13</v>
      </c>
      <c r="C11" s="118">
        <v>13.6667</v>
      </c>
      <c r="D11" s="95">
        <f t="shared" si="0"/>
        <v>1.040875856816451</v>
      </c>
      <c r="E11" s="68">
        <v>0.9</v>
      </c>
      <c r="F11" s="95">
        <v>1</v>
      </c>
      <c r="G11" s="118">
        <v>9.6</v>
      </c>
      <c r="H11" s="118">
        <v>9.6096</v>
      </c>
      <c r="I11" s="95">
        <f t="shared" si="1"/>
        <v>1.0010000000000001</v>
      </c>
      <c r="J11" s="123">
        <v>0.1956</v>
      </c>
      <c r="L11" s="27" t="s">
        <v>6</v>
      </c>
      <c r="M11" s="26">
        <v>150145</v>
      </c>
      <c r="O11" s="31" t="s">
        <v>6</v>
      </c>
      <c r="P11" s="32">
        <v>91018</v>
      </c>
      <c r="Q11" s="33">
        <v>2446</v>
      </c>
      <c r="R11" s="31">
        <v>789</v>
      </c>
    </row>
    <row r="12" spans="1:18" ht="30" customHeight="1">
      <c r="A12" s="44" t="s">
        <v>7</v>
      </c>
      <c r="B12" s="118">
        <v>25.06</v>
      </c>
      <c r="C12" s="118">
        <v>25.1469</v>
      </c>
      <c r="D12" s="95">
        <f t="shared" si="0"/>
        <v>1.0034676775738227</v>
      </c>
      <c r="E12" s="68">
        <v>0.9</v>
      </c>
      <c r="F12" s="95">
        <v>1</v>
      </c>
      <c r="G12" s="118">
        <v>24.3</v>
      </c>
      <c r="H12" s="118">
        <v>24.4494</v>
      </c>
      <c r="I12" s="95">
        <f t="shared" si="1"/>
        <v>1.0061481481481482</v>
      </c>
      <c r="J12" s="123">
        <v>0.3642</v>
      </c>
      <c r="L12" s="27" t="s">
        <v>7</v>
      </c>
      <c r="M12" s="26">
        <v>248164</v>
      </c>
      <c r="O12" s="31" t="s">
        <v>7</v>
      </c>
      <c r="P12" s="32">
        <v>229655</v>
      </c>
      <c r="Q12" s="33">
        <v>3237</v>
      </c>
      <c r="R12" s="31">
        <v>1355</v>
      </c>
    </row>
    <row r="13" spans="1:18" ht="30" customHeight="1">
      <c r="A13" s="44" t="s">
        <v>8</v>
      </c>
      <c r="B13" s="118">
        <v>38.62</v>
      </c>
      <c r="C13" s="118">
        <v>38.6285</v>
      </c>
      <c r="D13" s="95">
        <f t="shared" si="0"/>
        <v>1.0002200932159504</v>
      </c>
      <c r="E13" s="68">
        <v>0.9</v>
      </c>
      <c r="F13" s="95">
        <v>1</v>
      </c>
      <c r="G13" s="118">
        <v>27.8</v>
      </c>
      <c r="H13" s="118">
        <v>27.9644</v>
      </c>
      <c r="I13" s="95">
        <f t="shared" si="1"/>
        <v>1.0059136690647483</v>
      </c>
      <c r="J13" s="123">
        <v>0.3281</v>
      </c>
      <c r="L13" s="27" t="s">
        <v>8</v>
      </c>
      <c r="M13" s="26">
        <v>343019</v>
      </c>
      <c r="O13" s="31" t="s">
        <v>8</v>
      </c>
      <c r="P13" s="32">
        <v>264129</v>
      </c>
      <c r="Q13" s="33">
        <v>3442</v>
      </c>
      <c r="R13" s="31">
        <v>1262</v>
      </c>
    </row>
    <row r="14" spans="1:18" ht="30" customHeight="1">
      <c r="A14" s="44" t="s">
        <v>36</v>
      </c>
      <c r="B14" s="118">
        <v>14.17</v>
      </c>
      <c r="C14" s="118">
        <v>14.3783</v>
      </c>
      <c r="D14" s="95">
        <f t="shared" si="0"/>
        <v>1.0147000705716303</v>
      </c>
      <c r="E14" s="68">
        <v>0.9</v>
      </c>
      <c r="F14" s="95">
        <v>1</v>
      </c>
      <c r="G14" s="118">
        <v>10.1</v>
      </c>
      <c r="H14" s="118">
        <v>10.3089</v>
      </c>
      <c r="I14" s="95">
        <f t="shared" si="1"/>
        <v>1.0206831683168316</v>
      </c>
      <c r="J14" s="123">
        <v>0.2444</v>
      </c>
      <c r="L14" s="27" t="s">
        <v>86</v>
      </c>
      <c r="M14" s="26">
        <v>137884</v>
      </c>
      <c r="O14" s="31" t="s">
        <v>9</v>
      </c>
      <c r="P14" s="32">
        <v>95860</v>
      </c>
      <c r="Q14" s="33">
        <v>1607</v>
      </c>
      <c r="R14" s="31">
        <v>806</v>
      </c>
    </row>
    <row r="15" spans="1:18" ht="30" customHeight="1">
      <c r="A15" s="98" t="s">
        <v>149</v>
      </c>
      <c r="B15" s="118">
        <v>16.009999999999998</v>
      </c>
      <c r="C15" s="118">
        <v>17.3635</v>
      </c>
      <c r="D15" s="95">
        <f t="shared" si="0"/>
        <v>1.0845409119300438</v>
      </c>
      <c r="E15" s="68">
        <v>0.9</v>
      </c>
      <c r="F15" s="95">
        <v>1</v>
      </c>
      <c r="G15" s="118">
        <v>13.3</v>
      </c>
      <c r="H15" s="118">
        <v>13.3654</v>
      </c>
      <c r="I15" s="95">
        <f t="shared" si="1"/>
        <v>1.0049172932330825</v>
      </c>
      <c r="J15" s="123">
        <v>0.3866</v>
      </c>
      <c r="L15" s="27" t="s">
        <v>10</v>
      </c>
      <c r="M15" s="26">
        <v>208281</v>
      </c>
      <c r="O15" s="31" t="s">
        <v>10</v>
      </c>
      <c r="P15" s="32">
        <v>128563</v>
      </c>
      <c r="Q15" s="33">
        <v>2436</v>
      </c>
      <c r="R15" s="31">
        <v>1038</v>
      </c>
    </row>
    <row r="16" spans="1:18" ht="30" customHeight="1">
      <c r="A16" s="44" t="s">
        <v>11</v>
      </c>
      <c r="B16" s="118">
        <v>39.07</v>
      </c>
      <c r="C16" s="118">
        <v>41.7584</v>
      </c>
      <c r="D16" s="95">
        <f t="shared" si="0"/>
        <v>1.0688098285129255</v>
      </c>
      <c r="E16" s="68">
        <v>0.9</v>
      </c>
      <c r="F16" s="95">
        <v>1</v>
      </c>
      <c r="G16" s="118">
        <v>30.3</v>
      </c>
      <c r="H16" s="118">
        <v>32.3297</v>
      </c>
      <c r="I16" s="95">
        <f t="shared" si="1"/>
        <v>1.066986798679868</v>
      </c>
      <c r="J16" s="123">
        <v>0.3653</v>
      </c>
      <c r="L16" s="27" t="s">
        <v>11</v>
      </c>
      <c r="M16" s="26">
        <v>363140</v>
      </c>
      <c r="O16" s="31" t="s">
        <v>11</v>
      </c>
      <c r="P16" s="32">
        <v>272720</v>
      </c>
      <c r="Q16" s="33">
        <v>2906</v>
      </c>
      <c r="R16" s="31">
        <v>1331</v>
      </c>
    </row>
    <row r="17" spans="1:18" ht="30" customHeight="1">
      <c r="A17" s="44" t="s">
        <v>12</v>
      </c>
      <c r="B17" s="118">
        <v>16.61</v>
      </c>
      <c r="C17" s="118">
        <v>17.0033</v>
      </c>
      <c r="D17" s="95">
        <f t="shared" si="0"/>
        <v>1.0236785069235401</v>
      </c>
      <c r="E17" s="68">
        <v>0.9</v>
      </c>
      <c r="F17" s="95">
        <v>1</v>
      </c>
      <c r="G17" s="118">
        <v>10.55</v>
      </c>
      <c r="H17" s="118">
        <v>10.5502</v>
      </c>
      <c r="I17" s="95">
        <f t="shared" si="1"/>
        <v>1.0000189573459715</v>
      </c>
      <c r="J17" s="123">
        <v>0.3018</v>
      </c>
      <c r="L17" s="27" t="s">
        <v>12</v>
      </c>
      <c r="M17" s="26">
        <v>160815</v>
      </c>
      <c r="O17" s="31" t="s">
        <v>12</v>
      </c>
      <c r="P17" s="32">
        <v>99009</v>
      </c>
      <c r="Q17" s="33">
        <v>2826</v>
      </c>
      <c r="R17" s="31">
        <v>1330</v>
      </c>
    </row>
    <row r="18" spans="1:18" ht="30" customHeight="1">
      <c r="A18" s="44" t="s">
        <v>13</v>
      </c>
      <c r="B18" s="118">
        <v>9.46</v>
      </c>
      <c r="C18" s="118">
        <v>9.7579</v>
      </c>
      <c r="D18" s="95">
        <f t="shared" si="0"/>
        <v>1.031490486257928</v>
      </c>
      <c r="E18" s="68">
        <v>0.9</v>
      </c>
      <c r="F18" s="95">
        <v>1</v>
      </c>
      <c r="G18" s="118">
        <v>9</v>
      </c>
      <c r="H18" s="118">
        <v>9.3638</v>
      </c>
      <c r="I18" s="95">
        <f t="shared" si="1"/>
        <v>1.0404222222222221</v>
      </c>
      <c r="J18" s="123">
        <v>0.1266</v>
      </c>
      <c r="L18" s="27" t="s">
        <v>13</v>
      </c>
      <c r="M18" s="26">
        <v>131706</v>
      </c>
      <c r="O18" s="31" t="s">
        <v>13</v>
      </c>
      <c r="P18" s="32">
        <v>86645</v>
      </c>
      <c r="Q18" s="33">
        <v>1049</v>
      </c>
      <c r="R18" s="31">
        <v>575</v>
      </c>
    </row>
    <row r="19" spans="1:18" ht="30" customHeight="1">
      <c r="A19" s="35" t="s">
        <v>34</v>
      </c>
      <c r="B19" s="118">
        <v>6.04</v>
      </c>
      <c r="C19" s="118">
        <v>6.5404</v>
      </c>
      <c r="D19" s="95">
        <f t="shared" si="0"/>
        <v>1.0828476821192052</v>
      </c>
      <c r="E19" s="68">
        <v>0.9</v>
      </c>
      <c r="F19" s="95">
        <v>1</v>
      </c>
      <c r="G19" s="118">
        <v>4.8</v>
      </c>
      <c r="H19" s="118">
        <v>4.8722</v>
      </c>
      <c r="I19" s="95">
        <f t="shared" si="1"/>
        <v>1.0150416666666668</v>
      </c>
      <c r="J19" s="123">
        <v>0.0908</v>
      </c>
      <c r="L19" s="27" t="s">
        <v>14</v>
      </c>
      <c r="M19" s="26">
        <v>58368</v>
      </c>
      <c r="O19" s="31" t="s">
        <v>14</v>
      </c>
      <c r="P19" s="32">
        <v>45603</v>
      </c>
      <c r="Q19" s="33">
        <v>1049</v>
      </c>
      <c r="R19" s="31">
        <v>504</v>
      </c>
    </row>
    <row r="20" spans="1:18" ht="30" customHeight="1">
      <c r="A20" s="43" t="s">
        <v>15</v>
      </c>
      <c r="B20" s="118">
        <v>3.98</v>
      </c>
      <c r="C20" s="118">
        <v>2.9685</v>
      </c>
      <c r="D20" s="95">
        <f t="shared" si="0"/>
        <v>0.745854271356784</v>
      </c>
      <c r="E20" s="68">
        <v>0.9</v>
      </c>
      <c r="F20" s="95">
        <v>1</v>
      </c>
      <c r="G20" s="118">
        <v>4.1</v>
      </c>
      <c r="H20" s="118">
        <v>4.0952</v>
      </c>
      <c r="I20" s="95">
        <f t="shared" si="1"/>
        <v>0.998829268292683</v>
      </c>
      <c r="J20" s="123">
        <v>0.0853</v>
      </c>
      <c r="L20" s="27" t="s">
        <v>87</v>
      </c>
      <c r="M20" s="26">
        <v>38349</v>
      </c>
      <c r="O20" s="31" t="s">
        <v>15</v>
      </c>
      <c r="P20" s="32">
        <v>39100</v>
      </c>
      <c r="Q20" s="33">
        <v>1172</v>
      </c>
      <c r="R20" s="31">
        <v>601</v>
      </c>
    </row>
    <row r="21" spans="1:18" ht="30" customHeight="1">
      <c r="A21" s="44" t="s">
        <v>16</v>
      </c>
      <c r="B21" s="118">
        <v>0.75</v>
      </c>
      <c r="C21" s="118">
        <v>0.784</v>
      </c>
      <c r="D21" s="95">
        <f t="shared" si="0"/>
        <v>1.0453333333333334</v>
      </c>
      <c r="E21" s="68">
        <v>0.9</v>
      </c>
      <c r="F21" s="95">
        <v>1</v>
      </c>
      <c r="G21" s="118">
        <v>0.65</v>
      </c>
      <c r="H21" s="118">
        <v>0.6553</v>
      </c>
      <c r="I21" s="95">
        <f t="shared" si="1"/>
        <v>1.0081538461538462</v>
      </c>
      <c r="J21" s="123">
        <v>0.0247</v>
      </c>
      <c r="L21" s="27" t="s">
        <v>85</v>
      </c>
      <c r="M21" s="26">
        <v>7442</v>
      </c>
      <c r="O21" s="31" t="s">
        <v>56</v>
      </c>
      <c r="P21" s="32">
        <v>5925</v>
      </c>
      <c r="Q21" s="33">
        <v>193</v>
      </c>
      <c r="R21" s="31">
        <v>54</v>
      </c>
    </row>
    <row r="22" spans="1:18" ht="30" customHeight="1">
      <c r="A22" s="35" t="s">
        <v>24</v>
      </c>
      <c r="B22" s="118">
        <v>23.980000000000004</v>
      </c>
      <c r="C22" s="118">
        <v>23.6757</v>
      </c>
      <c r="D22" s="95">
        <f t="shared" si="0"/>
        <v>0.9873102585487905</v>
      </c>
      <c r="E22" s="68">
        <v>0.9</v>
      </c>
      <c r="F22" s="95">
        <v>1</v>
      </c>
      <c r="G22" s="118" t="s">
        <v>37</v>
      </c>
      <c r="H22" s="118" t="s">
        <v>37</v>
      </c>
      <c r="I22" s="95" t="s">
        <v>62</v>
      </c>
      <c r="J22" s="190" t="s">
        <v>37</v>
      </c>
      <c r="L22" s="27" t="s">
        <v>24</v>
      </c>
      <c r="M22" s="26">
        <v>169903</v>
      </c>
      <c r="O22" s="34" t="s">
        <v>57</v>
      </c>
      <c r="P22" s="27"/>
      <c r="Q22" s="27"/>
      <c r="R22" s="27"/>
    </row>
  </sheetData>
  <sheetProtection/>
  <mergeCells count="17">
    <mergeCell ref="A1:B1"/>
    <mergeCell ref="Q5:R5"/>
    <mergeCell ref="I3:J3"/>
    <mergeCell ref="G4:J4"/>
    <mergeCell ref="J5:J6"/>
    <mergeCell ref="E4:F4"/>
    <mergeCell ref="E5:E6"/>
    <mergeCell ref="F5:F6"/>
    <mergeCell ref="A2:J2"/>
    <mergeCell ref="G5:G6"/>
    <mergeCell ref="H5:H6"/>
    <mergeCell ref="I5:I6"/>
    <mergeCell ref="B4:D4"/>
    <mergeCell ref="A4:A6"/>
    <mergeCell ref="B5:B6"/>
    <mergeCell ref="C5:C6"/>
    <mergeCell ref="D5:D6"/>
  </mergeCells>
  <printOptions/>
  <pageMargins left="0.5905511811023623" right="0.6692913385826772" top="0.984251968503937" bottom="0.984251968503937" header="0.5118110236220472" footer="0.5118110236220472"/>
  <pageSetup horizontalDpi="600" verticalDpi="600" orientation="portrait" paperSize="9" scale="95" r:id="rId2"/>
  <drawing r:id="rId1"/>
</worksheet>
</file>

<file path=xl/worksheets/sheet8.xml><?xml version="1.0" encoding="utf-8"?>
<worksheet xmlns="http://schemas.openxmlformats.org/spreadsheetml/2006/main" xmlns:r="http://schemas.openxmlformats.org/officeDocument/2006/relationships">
  <sheetPr>
    <tabColor theme="0"/>
    <pageSetUpPr fitToPage="1"/>
  </sheetPr>
  <dimension ref="A1:J22"/>
  <sheetViews>
    <sheetView zoomScalePageLayoutView="0" workbookViewId="0" topLeftCell="A1">
      <selection activeCell="A4" sqref="A4:A5"/>
    </sheetView>
  </sheetViews>
  <sheetFormatPr defaultColWidth="9.00390625" defaultRowHeight="14.25"/>
  <cols>
    <col min="1" max="1" width="15.875" style="3" customWidth="1"/>
    <col min="2" max="4" width="9.125" style="3" customWidth="1"/>
    <col min="5" max="5" width="9.125" style="48" customWidth="1"/>
    <col min="6" max="6" width="9.125" style="49" customWidth="1"/>
    <col min="7" max="7" width="9.125" style="6" customWidth="1"/>
    <col min="8" max="9" width="9.125" style="7" customWidth="1"/>
    <col min="10" max="10" width="9.125" style="6" customWidth="1"/>
    <col min="11" max="16384" width="9.00390625" style="3" customWidth="1"/>
  </cols>
  <sheetData>
    <row r="1" spans="1:2" ht="16.5" customHeight="1">
      <c r="A1" s="199" t="s">
        <v>281</v>
      </c>
      <c r="B1" s="5"/>
    </row>
    <row r="2" spans="1:10" ht="19.5" customHeight="1">
      <c r="A2" s="353" t="s">
        <v>261</v>
      </c>
      <c r="B2" s="353"/>
      <c r="C2" s="353"/>
      <c r="D2" s="353"/>
      <c r="E2" s="353"/>
      <c r="F2" s="353"/>
      <c r="G2" s="353"/>
      <c r="H2" s="353"/>
      <c r="I2" s="353"/>
      <c r="J2" s="353"/>
    </row>
    <row r="3" spans="1:10" ht="17.25" customHeight="1">
      <c r="A3" s="4"/>
      <c r="B3" s="12"/>
      <c r="C3" s="12"/>
      <c r="D3" s="12"/>
      <c r="E3" s="50"/>
      <c r="F3" s="50"/>
      <c r="G3" s="354" t="s">
        <v>234</v>
      </c>
      <c r="H3" s="354"/>
      <c r="I3" s="354"/>
      <c r="J3" s="354"/>
    </row>
    <row r="4" spans="1:10" s="5" customFormat="1" ht="19.5" customHeight="1">
      <c r="A4" s="378" t="s">
        <v>18</v>
      </c>
      <c r="B4" s="355" t="s">
        <v>166</v>
      </c>
      <c r="C4" s="379"/>
      <c r="D4" s="378"/>
      <c r="E4" s="380" t="s">
        <v>165</v>
      </c>
      <c r="F4" s="380"/>
      <c r="G4" s="380"/>
      <c r="H4" s="381" t="s">
        <v>90</v>
      </c>
      <c r="I4" s="381"/>
      <c r="J4" s="382"/>
    </row>
    <row r="5" spans="1:10" s="5" customFormat="1" ht="70.5" customHeight="1">
      <c r="A5" s="378"/>
      <c r="B5" s="248" t="s">
        <v>235</v>
      </c>
      <c r="C5" s="249" t="s">
        <v>236</v>
      </c>
      <c r="D5" s="250" t="s">
        <v>237</v>
      </c>
      <c r="E5" s="13" t="s">
        <v>235</v>
      </c>
      <c r="F5" s="250" t="s">
        <v>236</v>
      </c>
      <c r="G5" s="250" t="s">
        <v>237</v>
      </c>
      <c r="H5" s="13" t="s">
        <v>235</v>
      </c>
      <c r="I5" s="250" t="s">
        <v>236</v>
      </c>
      <c r="J5" s="251" t="s">
        <v>237</v>
      </c>
    </row>
    <row r="6" spans="1:10" ht="30" customHeight="1">
      <c r="A6" s="42" t="s">
        <v>23</v>
      </c>
      <c r="B6" s="64">
        <v>429.27822041530004</v>
      </c>
      <c r="C6" s="252">
        <v>13.62077654</v>
      </c>
      <c r="D6" s="252">
        <v>15</v>
      </c>
      <c r="E6" s="284">
        <v>523.8360369988999</v>
      </c>
      <c r="F6" s="253">
        <f>SUM(F7:F22)</f>
        <v>10.946</v>
      </c>
      <c r="G6" s="254">
        <v>21.530331000000004</v>
      </c>
      <c r="H6" s="93">
        <f>E6/B6</f>
        <v>1.2202716375690363</v>
      </c>
      <c r="I6" s="93">
        <f>F6/C6</f>
        <v>0.8036252535128955</v>
      </c>
      <c r="J6" s="94">
        <f>G6/D6</f>
        <v>1.4353554000000002</v>
      </c>
    </row>
    <row r="7" spans="1:10" ht="27" customHeight="1">
      <c r="A7" s="255" t="s">
        <v>33</v>
      </c>
      <c r="B7" s="256">
        <v>58.892816851700005</v>
      </c>
      <c r="C7" s="257">
        <v>0.99999344</v>
      </c>
      <c r="D7" s="257">
        <v>3.18</v>
      </c>
      <c r="E7" s="284">
        <v>72.6465644582</v>
      </c>
      <c r="F7" s="253">
        <v>1.065</v>
      </c>
      <c r="G7" s="254">
        <v>4.921425</v>
      </c>
      <c r="H7" s="93">
        <f aca="true" t="shared" si="0" ref="H7:J22">E7/B7</f>
        <v>1.23353862731908</v>
      </c>
      <c r="I7" s="93">
        <f t="shared" si="0"/>
        <v>1.065006986445831</v>
      </c>
      <c r="J7" s="94">
        <f t="shared" si="0"/>
        <v>1.547617924528302</v>
      </c>
    </row>
    <row r="8" spans="1:10" ht="27" customHeight="1">
      <c r="A8" s="255" t="s">
        <v>67</v>
      </c>
      <c r="B8" s="256">
        <v>51.676508493</v>
      </c>
      <c r="C8" s="257">
        <v>1.27256193</v>
      </c>
      <c r="D8" s="257">
        <v>2.4</v>
      </c>
      <c r="E8" s="282">
        <v>58.7484378348</v>
      </c>
      <c r="F8" s="258">
        <v>0.928</v>
      </c>
      <c r="G8" s="254">
        <v>3.038482</v>
      </c>
      <c r="H8" s="93">
        <f t="shared" si="0"/>
        <v>1.136849983639238</v>
      </c>
      <c r="I8" s="93">
        <f t="shared" si="0"/>
        <v>0.7292375939613407</v>
      </c>
      <c r="J8" s="94">
        <f t="shared" si="0"/>
        <v>1.2660341666666668</v>
      </c>
    </row>
    <row r="9" spans="1:10" ht="27" customHeight="1">
      <c r="A9" s="255" t="s">
        <v>238</v>
      </c>
      <c r="B9" s="256">
        <v>25.6882572868</v>
      </c>
      <c r="C9" s="257">
        <v>1.02786232</v>
      </c>
      <c r="D9" s="257">
        <v>1.43</v>
      </c>
      <c r="E9" s="282">
        <v>30.049039177499996</v>
      </c>
      <c r="F9" s="258">
        <v>0.8685</v>
      </c>
      <c r="G9" s="254">
        <v>1.825142</v>
      </c>
      <c r="H9" s="93">
        <f t="shared" si="0"/>
        <v>1.169757794077405</v>
      </c>
      <c r="I9" s="93">
        <f t="shared" si="0"/>
        <v>0.8449575231048454</v>
      </c>
      <c r="J9" s="94">
        <f t="shared" si="0"/>
        <v>1.2763230769230771</v>
      </c>
    </row>
    <row r="10" spans="1:10" ht="27" customHeight="1">
      <c r="A10" s="255" t="s">
        <v>239</v>
      </c>
      <c r="B10" s="256">
        <v>10.4132020382</v>
      </c>
      <c r="C10" s="257">
        <v>0.37668046</v>
      </c>
      <c r="D10" s="257">
        <v>0.5</v>
      </c>
      <c r="E10" s="282">
        <v>14.669127732599998</v>
      </c>
      <c r="F10" s="258">
        <v>0.2579</v>
      </c>
      <c r="G10" s="254">
        <v>0.783342</v>
      </c>
      <c r="H10" s="93">
        <f t="shared" si="0"/>
        <v>1.4087048036509304</v>
      </c>
      <c r="I10" s="93">
        <f t="shared" si="0"/>
        <v>0.6846651934108821</v>
      </c>
      <c r="J10" s="94">
        <f t="shared" si="0"/>
        <v>1.566684</v>
      </c>
    </row>
    <row r="11" spans="1:10" ht="27" customHeight="1">
      <c r="A11" s="255" t="s">
        <v>240</v>
      </c>
      <c r="B11" s="256">
        <v>24.07533123</v>
      </c>
      <c r="C11" s="257">
        <v>1.03118365</v>
      </c>
      <c r="D11" s="257">
        <v>1.08</v>
      </c>
      <c r="E11" s="282">
        <v>30.117887846199995</v>
      </c>
      <c r="F11" s="258">
        <v>0.8686</v>
      </c>
      <c r="G11" s="254">
        <v>1.734609</v>
      </c>
      <c r="H11" s="93">
        <f t="shared" si="0"/>
        <v>1.2509853990573734</v>
      </c>
      <c r="I11" s="93">
        <f t="shared" si="0"/>
        <v>0.842332983072414</v>
      </c>
      <c r="J11" s="94">
        <f t="shared" si="0"/>
        <v>1.6061194444444444</v>
      </c>
    </row>
    <row r="12" spans="1:10" ht="27" customHeight="1">
      <c r="A12" s="255" t="s">
        <v>241</v>
      </c>
      <c r="B12" s="256">
        <v>41.1086413181</v>
      </c>
      <c r="C12" s="257">
        <v>2.11883508</v>
      </c>
      <c r="D12" s="257">
        <v>1.3</v>
      </c>
      <c r="E12" s="282">
        <v>46.449377606700004</v>
      </c>
      <c r="F12" s="258">
        <v>1.44</v>
      </c>
      <c r="G12" s="254">
        <v>1.830597</v>
      </c>
      <c r="H12" s="93">
        <f t="shared" si="0"/>
        <v>1.1299176065507301</v>
      </c>
      <c r="I12" s="93">
        <f t="shared" si="0"/>
        <v>0.6796187270979107</v>
      </c>
      <c r="J12" s="94">
        <f t="shared" si="0"/>
        <v>1.4081515384615384</v>
      </c>
    </row>
    <row r="13" spans="1:10" ht="27" customHeight="1">
      <c r="A13" s="255" t="s">
        <v>242</v>
      </c>
      <c r="B13" s="256">
        <v>14.2149168582</v>
      </c>
      <c r="C13" s="257">
        <v>0.540068</v>
      </c>
      <c r="D13" s="257">
        <v>0.55</v>
      </c>
      <c r="E13" s="282">
        <v>18.267273521699998</v>
      </c>
      <c r="F13" s="258">
        <v>0.445</v>
      </c>
      <c r="G13" s="254">
        <v>0.901569</v>
      </c>
      <c r="H13" s="93">
        <f t="shared" si="0"/>
        <v>1.2850777604909</v>
      </c>
      <c r="I13" s="93">
        <f t="shared" si="0"/>
        <v>0.8239703148492412</v>
      </c>
      <c r="J13" s="94">
        <f t="shared" si="0"/>
        <v>1.6392163636363635</v>
      </c>
    </row>
    <row r="14" spans="1:10" ht="27" customHeight="1">
      <c r="A14" s="255" t="s">
        <v>243</v>
      </c>
      <c r="B14" s="256">
        <v>15.262656569499999</v>
      </c>
      <c r="C14" s="257">
        <v>0.39148601</v>
      </c>
      <c r="D14" s="257">
        <v>0.56</v>
      </c>
      <c r="E14" s="282">
        <v>23.005597224499997</v>
      </c>
      <c r="F14" s="258">
        <v>0.3736</v>
      </c>
      <c r="G14" s="254">
        <v>0.794479</v>
      </c>
      <c r="H14" s="93">
        <f t="shared" si="0"/>
        <v>1.5073127747939397</v>
      </c>
      <c r="I14" s="93">
        <f t="shared" si="0"/>
        <v>0.9543125180897268</v>
      </c>
      <c r="J14" s="94">
        <f t="shared" si="0"/>
        <v>1.4187125</v>
      </c>
    </row>
    <row r="15" spans="1:10" ht="27" customHeight="1">
      <c r="A15" s="255" t="s">
        <v>244</v>
      </c>
      <c r="B15" s="256">
        <v>46.177444486300004</v>
      </c>
      <c r="C15" s="257">
        <v>2.24332041</v>
      </c>
      <c r="D15" s="257">
        <v>2.1</v>
      </c>
      <c r="E15" s="282">
        <v>61.0891244281</v>
      </c>
      <c r="F15" s="258">
        <v>1.7788</v>
      </c>
      <c r="G15" s="254">
        <v>3.245526</v>
      </c>
      <c r="H15" s="93">
        <f t="shared" si="0"/>
        <v>1.3229212899865868</v>
      </c>
      <c r="I15" s="93">
        <f t="shared" si="0"/>
        <v>0.7929317595786507</v>
      </c>
      <c r="J15" s="94">
        <f t="shared" si="0"/>
        <v>1.5454885714285713</v>
      </c>
    </row>
    <row r="16" spans="1:10" ht="27" customHeight="1">
      <c r="A16" s="255" t="s">
        <v>245</v>
      </c>
      <c r="B16" s="256">
        <v>16.7271992367</v>
      </c>
      <c r="C16" s="257">
        <v>0.39695775</v>
      </c>
      <c r="D16" s="257">
        <v>0.64</v>
      </c>
      <c r="E16" s="282">
        <v>24.3026200345</v>
      </c>
      <c r="F16" s="258">
        <v>0.4607</v>
      </c>
      <c r="G16" s="254">
        <v>0.885893</v>
      </c>
      <c r="H16" s="93">
        <f t="shared" si="0"/>
        <v>1.4528804069708985</v>
      </c>
      <c r="I16" s="93">
        <f t="shared" si="0"/>
        <v>1.1605769127822798</v>
      </c>
      <c r="J16" s="94">
        <f t="shared" si="0"/>
        <v>1.3842078125000001</v>
      </c>
    </row>
    <row r="17" spans="1:10" ht="27" customHeight="1">
      <c r="A17" s="255" t="s">
        <v>246</v>
      </c>
      <c r="B17" s="256">
        <v>9.1848757789</v>
      </c>
      <c r="C17" s="257">
        <v>0.21189694</v>
      </c>
      <c r="D17" s="257">
        <v>0.62</v>
      </c>
      <c r="E17" s="282">
        <v>13.328095447599999</v>
      </c>
      <c r="F17" s="258">
        <v>0.3024</v>
      </c>
      <c r="G17" s="254">
        <v>0.755376</v>
      </c>
      <c r="H17" s="93">
        <f t="shared" si="0"/>
        <v>1.451091530080138</v>
      </c>
      <c r="I17" s="93">
        <f t="shared" si="0"/>
        <v>1.4271088577305553</v>
      </c>
      <c r="J17" s="94">
        <f t="shared" si="0"/>
        <v>1.2183483870967742</v>
      </c>
    </row>
    <row r="18" spans="1:10" ht="27" customHeight="1">
      <c r="A18" s="255" t="s">
        <v>247</v>
      </c>
      <c r="B18" s="256">
        <v>6.4148916673</v>
      </c>
      <c r="C18" s="257">
        <v>0.30929038999999997</v>
      </c>
      <c r="D18" s="257">
        <v>0.35</v>
      </c>
      <c r="E18" s="282">
        <v>8.754654421200001</v>
      </c>
      <c r="F18" s="258">
        <v>0.3215</v>
      </c>
      <c r="G18" s="254">
        <v>0.484102</v>
      </c>
      <c r="H18" s="93">
        <f t="shared" si="0"/>
        <v>1.3647392466231307</v>
      </c>
      <c r="I18" s="93">
        <f t="shared" si="0"/>
        <v>1.0394762022835564</v>
      </c>
      <c r="J18" s="94">
        <f t="shared" si="0"/>
        <v>1.3831485714285714</v>
      </c>
    </row>
    <row r="19" spans="1:10" ht="27" customHeight="1">
      <c r="A19" s="43" t="s">
        <v>15</v>
      </c>
      <c r="B19" s="256">
        <v>3.2054833787</v>
      </c>
      <c r="C19" s="257">
        <v>0.06923479</v>
      </c>
      <c r="D19" s="257">
        <v>0.26</v>
      </c>
      <c r="E19" s="282">
        <v>3.6553343632999997</v>
      </c>
      <c r="F19" s="258">
        <v>0.1035</v>
      </c>
      <c r="G19" s="254">
        <v>0.278339</v>
      </c>
      <c r="H19" s="93">
        <f t="shared" si="0"/>
        <v>1.1403379557633018</v>
      </c>
      <c r="I19" s="93">
        <f t="shared" si="0"/>
        <v>1.4949131787646064</v>
      </c>
      <c r="J19" s="94">
        <f t="shared" si="0"/>
        <v>1.0705346153846154</v>
      </c>
    </row>
    <row r="20" spans="1:10" ht="27" customHeight="1">
      <c r="A20" s="44" t="s">
        <v>16</v>
      </c>
      <c r="B20" s="256">
        <v>0.8083185333</v>
      </c>
      <c r="C20" s="257">
        <v>0.03382853</v>
      </c>
      <c r="D20" s="257">
        <v>0.03</v>
      </c>
      <c r="E20" s="282">
        <v>0.967833963</v>
      </c>
      <c r="F20" s="258">
        <v>0.0188</v>
      </c>
      <c r="G20" s="254">
        <v>0.05145</v>
      </c>
      <c r="H20" s="93">
        <f t="shared" si="0"/>
        <v>1.1973422891205654</v>
      </c>
      <c r="I20" s="93">
        <f t="shared" si="0"/>
        <v>0.5557439238417986</v>
      </c>
      <c r="J20" s="94">
        <f t="shared" si="0"/>
        <v>1.715</v>
      </c>
    </row>
    <row r="21" spans="1:10" ht="27" customHeight="1">
      <c r="A21" s="259" t="s">
        <v>24</v>
      </c>
      <c r="B21" s="256">
        <v>82.70546686879999</v>
      </c>
      <c r="C21" s="256">
        <v>0.74870388</v>
      </c>
      <c r="D21" s="260" t="s">
        <v>37</v>
      </c>
      <c r="E21" s="284">
        <v>109.768744617</v>
      </c>
      <c r="F21" s="253">
        <v>0.5558</v>
      </c>
      <c r="G21" s="260" t="s">
        <v>37</v>
      </c>
      <c r="H21" s="93">
        <f t="shared" si="0"/>
        <v>1.3272247745258714</v>
      </c>
      <c r="I21" s="93">
        <f t="shared" si="0"/>
        <v>0.7423495654917669</v>
      </c>
      <c r="J21" s="261" t="s">
        <v>37</v>
      </c>
    </row>
    <row r="22" spans="1:10" s="5" customFormat="1" ht="26.25" customHeight="1">
      <c r="A22" s="35" t="s">
        <v>248</v>
      </c>
      <c r="B22" s="256">
        <v>22.7222098198</v>
      </c>
      <c r="C22" s="256">
        <v>1.8488729599999998</v>
      </c>
      <c r="D22" s="260" t="s">
        <v>37</v>
      </c>
      <c r="E22" s="284">
        <v>8.016324322000001</v>
      </c>
      <c r="F22" s="253">
        <v>1.1579</v>
      </c>
      <c r="G22" s="260" t="s">
        <v>37</v>
      </c>
      <c r="H22" s="93">
        <f t="shared" si="0"/>
        <v>0.35279686199423366</v>
      </c>
      <c r="I22" s="93">
        <f t="shared" si="0"/>
        <v>0.6262734244325797</v>
      </c>
      <c r="J22" s="261" t="s">
        <v>37</v>
      </c>
    </row>
    <row r="23" ht="32.25" customHeight="1"/>
    <row r="24" ht="32.25" customHeight="1"/>
  </sheetData>
  <sheetProtection/>
  <mergeCells count="6">
    <mergeCell ref="A2:J2"/>
    <mergeCell ref="G3:J3"/>
    <mergeCell ref="A4:A5"/>
    <mergeCell ref="B4:D4"/>
    <mergeCell ref="E4:G4"/>
    <mergeCell ref="H4:J4"/>
  </mergeCells>
  <printOptions horizontalCentered="1"/>
  <pageMargins left="0.5511811023622047" right="0.5511811023622047" top="0.984251968503937" bottom="0.984251968503937" header="0.5118110236220472" footer="0.5118110236220472"/>
  <pageSetup fitToHeight="0" fitToWidth="1" horizontalDpi="600" verticalDpi="600" orientation="portrait" paperSize="9" scale="87" r:id="rId1"/>
</worksheet>
</file>

<file path=xl/worksheets/sheet9.xml><?xml version="1.0" encoding="utf-8"?>
<worksheet xmlns="http://schemas.openxmlformats.org/spreadsheetml/2006/main" xmlns:r="http://schemas.openxmlformats.org/officeDocument/2006/relationships">
  <sheetPr>
    <tabColor theme="0"/>
  </sheetPr>
  <dimension ref="A1:G21"/>
  <sheetViews>
    <sheetView zoomScalePageLayoutView="0" workbookViewId="0" topLeftCell="A1">
      <selection activeCell="A1" sqref="A1"/>
    </sheetView>
  </sheetViews>
  <sheetFormatPr defaultColWidth="9.00390625" defaultRowHeight="14.25"/>
  <cols>
    <col min="1" max="3" width="10.625" style="0" customWidth="1"/>
    <col min="4" max="5" width="10.625" style="66" customWidth="1"/>
    <col min="6" max="7" width="10.625" style="0" customWidth="1"/>
  </cols>
  <sheetData>
    <row r="1" spans="1:3" ht="30.75" customHeight="1">
      <c r="A1" s="72" t="s">
        <v>282</v>
      </c>
      <c r="B1" s="8"/>
      <c r="C1" s="8"/>
    </row>
    <row r="2" spans="1:7" ht="31.5" customHeight="1">
      <c r="A2" s="383" t="s">
        <v>262</v>
      </c>
      <c r="B2" s="383"/>
      <c r="C2" s="383"/>
      <c r="D2" s="383"/>
      <c r="E2" s="383"/>
      <c r="F2" s="383"/>
      <c r="G2" s="383"/>
    </row>
    <row r="3" spans="1:7" ht="16.5" customHeight="1">
      <c r="A3" s="16"/>
      <c r="B3" s="16"/>
      <c r="C3" s="16"/>
      <c r="D3" s="73"/>
      <c r="E3" s="73"/>
      <c r="F3" s="344" t="s">
        <v>88</v>
      </c>
      <c r="G3" s="388"/>
    </row>
    <row r="4" spans="1:7" ht="22.5" customHeight="1">
      <c r="A4" s="384" t="s">
        <v>79</v>
      </c>
      <c r="B4" s="387" t="s">
        <v>80</v>
      </c>
      <c r="C4" s="57"/>
      <c r="D4" s="385" t="s">
        <v>170</v>
      </c>
      <c r="E4" s="74"/>
      <c r="F4" s="386" t="s">
        <v>81</v>
      </c>
      <c r="G4" s="58"/>
    </row>
    <row r="5" spans="1:7" ht="56.25" customHeight="1">
      <c r="A5" s="384"/>
      <c r="B5" s="387"/>
      <c r="C5" s="21" t="s">
        <v>82</v>
      </c>
      <c r="D5" s="386"/>
      <c r="E5" s="196" t="s">
        <v>164</v>
      </c>
      <c r="F5" s="386"/>
      <c r="G5" s="46" t="s">
        <v>83</v>
      </c>
    </row>
    <row r="6" spans="1:7" ht="31.5" customHeight="1">
      <c r="A6" s="45" t="s">
        <v>65</v>
      </c>
      <c r="B6" s="21">
        <v>30000</v>
      </c>
      <c r="C6" s="21">
        <v>11000</v>
      </c>
      <c r="D6" s="214">
        <v>35834</v>
      </c>
      <c r="E6" s="214">
        <v>11107</v>
      </c>
      <c r="F6" s="215">
        <f aca="true" t="shared" si="0" ref="F6:F18">D6/B6</f>
        <v>1.1944666666666666</v>
      </c>
      <c r="G6" s="216">
        <f aca="true" t="shared" si="1" ref="G6:G18">E6/C6</f>
        <v>1.0097272727272728</v>
      </c>
    </row>
    <row r="7" spans="1:7" ht="31.5" customHeight="1">
      <c r="A7" s="47" t="s">
        <v>66</v>
      </c>
      <c r="B7" s="22">
        <v>2700</v>
      </c>
      <c r="C7" s="22">
        <v>300</v>
      </c>
      <c r="D7" s="217">
        <v>4505</v>
      </c>
      <c r="E7" s="217">
        <v>303</v>
      </c>
      <c r="F7" s="215">
        <f t="shared" si="0"/>
        <v>1.6685185185185185</v>
      </c>
      <c r="G7" s="216">
        <f t="shared" si="1"/>
        <v>1.01</v>
      </c>
    </row>
    <row r="8" spans="1:7" ht="31.5" customHeight="1">
      <c r="A8" s="47" t="s">
        <v>67</v>
      </c>
      <c r="B8" s="22">
        <v>3000</v>
      </c>
      <c r="C8" s="22">
        <v>600</v>
      </c>
      <c r="D8" s="217">
        <v>4113</v>
      </c>
      <c r="E8" s="217">
        <v>1474</v>
      </c>
      <c r="F8" s="215">
        <f t="shared" si="0"/>
        <v>1.371</v>
      </c>
      <c r="G8" s="216">
        <f t="shared" si="1"/>
        <v>2.4566666666666666</v>
      </c>
    </row>
    <row r="9" spans="1:7" ht="31.5" customHeight="1">
      <c r="A9" s="47" t="s">
        <v>72</v>
      </c>
      <c r="B9" s="22">
        <v>1000</v>
      </c>
      <c r="C9" s="22">
        <v>100</v>
      </c>
      <c r="D9" s="217">
        <v>1106</v>
      </c>
      <c r="E9" s="217">
        <v>133</v>
      </c>
      <c r="F9" s="215">
        <f t="shared" si="0"/>
        <v>1.106</v>
      </c>
      <c r="G9" s="216">
        <f t="shared" si="1"/>
        <v>1.33</v>
      </c>
    </row>
    <row r="10" spans="1:7" ht="31.5" customHeight="1">
      <c r="A10" s="47" t="s">
        <v>75</v>
      </c>
      <c r="B10" s="22">
        <v>800</v>
      </c>
      <c r="C10" s="22">
        <v>150</v>
      </c>
      <c r="D10" s="217">
        <v>940</v>
      </c>
      <c r="E10" s="217">
        <v>155</v>
      </c>
      <c r="F10" s="215">
        <f t="shared" si="0"/>
        <v>1.175</v>
      </c>
      <c r="G10" s="216">
        <f t="shared" si="1"/>
        <v>1.0333333333333334</v>
      </c>
    </row>
    <row r="11" spans="1:7" ht="31.5" customHeight="1">
      <c r="A11" s="47" t="s">
        <v>70</v>
      </c>
      <c r="B11" s="22">
        <v>1300</v>
      </c>
      <c r="C11" s="22">
        <v>450</v>
      </c>
      <c r="D11" s="217">
        <v>1990</v>
      </c>
      <c r="E11" s="217">
        <v>455</v>
      </c>
      <c r="F11" s="215">
        <f t="shared" si="0"/>
        <v>1.5307692307692307</v>
      </c>
      <c r="G11" s="216">
        <f t="shared" si="1"/>
        <v>1.011111111111111</v>
      </c>
    </row>
    <row r="12" spans="1:7" ht="31.5" customHeight="1">
      <c r="A12" s="47" t="s">
        <v>69</v>
      </c>
      <c r="B12" s="22">
        <v>2500</v>
      </c>
      <c r="C12" s="22">
        <v>200</v>
      </c>
      <c r="D12" s="217">
        <v>2795</v>
      </c>
      <c r="E12" s="217">
        <v>204</v>
      </c>
      <c r="F12" s="215">
        <f t="shared" si="0"/>
        <v>1.118</v>
      </c>
      <c r="G12" s="216">
        <f t="shared" si="1"/>
        <v>1.02</v>
      </c>
    </row>
    <row r="13" spans="1:7" ht="31.5" customHeight="1">
      <c r="A13" s="47" t="s">
        <v>76</v>
      </c>
      <c r="B13" s="22">
        <v>1000</v>
      </c>
      <c r="C13" s="22">
        <v>260</v>
      </c>
      <c r="D13" s="217">
        <v>1006</v>
      </c>
      <c r="E13" s="217">
        <v>80</v>
      </c>
      <c r="F13" s="215">
        <f t="shared" si="0"/>
        <v>1.006</v>
      </c>
      <c r="G13" s="216">
        <f t="shared" si="1"/>
        <v>0.3076923076923077</v>
      </c>
    </row>
    <row r="14" spans="1:7" ht="31.5" customHeight="1">
      <c r="A14" s="47" t="s">
        <v>74</v>
      </c>
      <c r="B14" s="22">
        <v>1300</v>
      </c>
      <c r="C14" s="22">
        <v>350</v>
      </c>
      <c r="D14" s="217">
        <v>1354</v>
      </c>
      <c r="E14" s="217">
        <v>106</v>
      </c>
      <c r="F14" s="215">
        <f t="shared" si="0"/>
        <v>1.0415384615384615</v>
      </c>
      <c r="G14" s="216">
        <f t="shared" si="1"/>
        <v>0.3028571428571429</v>
      </c>
    </row>
    <row r="15" spans="1:7" ht="31.5" customHeight="1">
      <c r="A15" s="47" t="s">
        <v>71</v>
      </c>
      <c r="B15" s="22">
        <v>2600</v>
      </c>
      <c r="C15" s="22">
        <v>600</v>
      </c>
      <c r="D15" s="217">
        <v>2628</v>
      </c>
      <c r="E15" s="217">
        <v>194</v>
      </c>
      <c r="F15" s="215">
        <f t="shared" si="0"/>
        <v>1.0107692307692309</v>
      </c>
      <c r="G15" s="216">
        <f t="shared" si="1"/>
        <v>0.3233333333333333</v>
      </c>
    </row>
    <row r="16" spans="1:7" ht="31.5" customHeight="1">
      <c r="A16" s="47" t="s">
        <v>73</v>
      </c>
      <c r="B16" s="22">
        <v>1000</v>
      </c>
      <c r="C16" s="22">
        <v>200</v>
      </c>
      <c r="D16" s="217">
        <v>1537</v>
      </c>
      <c r="E16" s="217">
        <v>203</v>
      </c>
      <c r="F16" s="215">
        <f t="shared" si="0"/>
        <v>1.537</v>
      </c>
      <c r="G16" s="216">
        <f t="shared" si="1"/>
        <v>1.015</v>
      </c>
    </row>
    <row r="17" spans="1:7" ht="31.5" customHeight="1">
      <c r="A17" s="47" t="s">
        <v>68</v>
      </c>
      <c r="B17" s="22">
        <v>300</v>
      </c>
      <c r="C17" s="22">
        <v>50</v>
      </c>
      <c r="D17" s="217">
        <v>407</v>
      </c>
      <c r="E17" s="217">
        <v>52</v>
      </c>
      <c r="F17" s="215">
        <f t="shared" si="0"/>
        <v>1.3566666666666667</v>
      </c>
      <c r="G17" s="216">
        <f t="shared" si="1"/>
        <v>1.04</v>
      </c>
    </row>
    <row r="18" spans="1:7" ht="31.5" customHeight="1">
      <c r="A18" s="47" t="s">
        <v>77</v>
      </c>
      <c r="B18" s="22">
        <v>800</v>
      </c>
      <c r="C18" s="22">
        <v>200</v>
      </c>
      <c r="D18" s="217">
        <v>903</v>
      </c>
      <c r="E18" s="217">
        <v>201</v>
      </c>
      <c r="F18" s="215">
        <f t="shared" si="0"/>
        <v>1.12875</v>
      </c>
      <c r="G18" s="216">
        <f t="shared" si="1"/>
        <v>1.005</v>
      </c>
    </row>
    <row r="19" spans="1:7" ht="31.5" customHeight="1">
      <c r="A19" s="47" t="s">
        <v>78</v>
      </c>
      <c r="B19" s="22" t="s">
        <v>17</v>
      </c>
      <c r="C19" s="22" t="s">
        <v>17</v>
      </c>
      <c r="D19" s="22" t="s">
        <v>17</v>
      </c>
      <c r="E19" s="22" t="s">
        <v>17</v>
      </c>
      <c r="F19" s="22" t="s">
        <v>17</v>
      </c>
      <c r="G19" s="189" t="s">
        <v>17</v>
      </c>
    </row>
    <row r="20" spans="1:7" ht="31.5" customHeight="1">
      <c r="A20" s="40" t="s">
        <v>16</v>
      </c>
      <c r="B20" s="23" t="s">
        <v>17</v>
      </c>
      <c r="C20" s="22" t="s">
        <v>17</v>
      </c>
      <c r="D20" s="23" t="s">
        <v>17</v>
      </c>
      <c r="E20" s="22" t="s">
        <v>17</v>
      </c>
      <c r="F20" s="23" t="s">
        <v>17</v>
      </c>
      <c r="G20" s="189" t="s">
        <v>17</v>
      </c>
    </row>
    <row r="21" spans="1:7" ht="31.5" customHeight="1">
      <c r="A21" s="40" t="s">
        <v>24</v>
      </c>
      <c r="B21" s="22">
        <v>11700</v>
      </c>
      <c r="C21" s="22">
        <v>7540</v>
      </c>
      <c r="D21" s="217">
        <v>12550</v>
      </c>
      <c r="E21" s="217">
        <v>7547</v>
      </c>
      <c r="F21" s="215">
        <f>D21/B21</f>
        <v>1.0726495726495726</v>
      </c>
      <c r="G21" s="216">
        <f>E21/C21</f>
        <v>1.0009283819628647</v>
      </c>
    </row>
  </sheetData>
  <sheetProtection/>
  <mergeCells count="6">
    <mergeCell ref="A2:G2"/>
    <mergeCell ref="A4:A5"/>
    <mergeCell ref="D4:D5"/>
    <mergeCell ref="B4:B5"/>
    <mergeCell ref="F4:F5"/>
    <mergeCell ref="F3:G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刘浩生</dc:creator>
  <cp:keywords/>
  <dc:description/>
  <cp:lastModifiedBy>李大庆</cp:lastModifiedBy>
  <cp:lastPrinted>2022-01-25T09:12:13Z</cp:lastPrinted>
  <dcterms:created xsi:type="dcterms:W3CDTF">2013-09-10T02:39:56Z</dcterms:created>
  <dcterms:modified xsi:type="dcterms:W3CDTF">2022-01-25T09:13:26Z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2052-10.1.0.6260</vt:lpwstr>
  </property>
</Properties>
</file>