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Height="17865"/>
  </bookViews>
  <sheets>
    <sheet name="汇总表 " sheetId="1" r:id="rId1"/>
  </sheets>
  <calcPr calcId="144525"/>
</workbook>
</file>

<file path=xl/sharedStrings.xml><?xml version="1.0" encoding="utf-8"?>
<sst xmlns="http://schemas.openxmlformats.org/spreadsheetml/2006/main" count="226" uniqueCount="78">
  <si>
    <t>2022年1—8月份全区人力资源和社会保障事业发展计划执行情况表</t>
  </si>
  <si>
    <t>序号</t>
  </si>
  <si>
    <t>指标名称</t>
  </si>
  <si>
    <t>单位</t>
  </si>
  <si>
    <t>2021年底实际</t>
  </si>
  <si>
    <t>国家2022年计划</t>
  </si>
  <si>
    <t>自治区2022年计划</t>
  </si>
  <si>
    <t>截至2022年8月完成数</t>
  </si>
  <si>
    <t>2022年8月完成国家计划比例</t>
  </si>
  <si>
    <t>2022年8月完成自治区计划比例</t>
  </si>
  <si>
    <r>
      <rPr>
        <b/>
        <sz val="16"/>
        <rFont val="宋体"/>
        <charset val="134"/>
      </rPr>
      <t>20</t>
    </r>
    <r>
      <rPr>
        <b/>
        <sz val="16"/>
        <rFont val="宋体"/>
        <charset val="134"/>
      </rPr>
      <t>20</t>
    </r>
    <r>
      <rPr>
        <b/>
        <sz val="16"/>
        <rFont val="宋体"/>
        <charset val="134"/>
      </rPr>
      <t>年1</t>
    </r>
    <r>
      <rPr>
        <b/>
        <sz val="16"/>
        <rFont val="宋体"/>
        <charset val="134"/>
      </rPr>
      <t>月完成自治区计划比例</t>
    </r>
  </si>
  <si>
    <t>同比增减（+/-)%</t>
  </si>
  <si>
    <t>按照增量口径计算完成比例</t>
  </si>
  <si>
    <t>较上年同期</t>
  </si>
  <si>
    <t>2021年8月实际完成</t>
  </si>
  <si>
    <t>增长额</t>
  </si>
  <si>
    <t>增幅</t>
  </si>
  <si>
    <t>一</t>
  </si>
  <si>
    <t>就业</t>
  </si>
  <si>
    <t>城镇新增就业人数</t>
  </si>
  <si>
    <t>万人</t>
  </si>
  <si>
    <t>—</t>
  </si>
  <si>
    <t>城镇失业人员再就业人数</t>
  </si>
  <si>
    <t>就业困难人员就业人数</t>
  </si>
  <si>
    <t>农牧民转移就业人数</t>
  </si>
  <si>
    <t>其中：转移6个月以上</t>
  </si>
  <si>
    <t>高校毕业生就业人数</t>
  </si>
  <si>
    <t>二</t>
  </si>
  <si>
    <t>社会保险</t>
  </si>
  <si>
    <t>比2019年底增加（万人）</t>
  </si>
  <si>
    <t>（一）</t>
  </si>
  <si>
    <t>参保人数</t>
  </si>
  <si>
    <t>较上年底增加</t>
  </si>
  <si>
    <t>增量任务</t>
  </si>
  <si>
    <t>参加城镇职工基本养老保险人数</t>
  </si>
  <si>
    <t>(1)执行企业制度职工人数</t>
  </si>
  <si>
    <t>(2)执行机关事业制度职工人数</t>
  </si>
  <si>
    <t>参加城乡居民基本养老保险人数</t>
  </si>
  <si>
    <t xml:space="preserve">参加失业保险人数              </t>
  </si>
  <si>
    <t>参加工伤保险人数</t>
  </si>
  <si>
    <t xml:space="preserve">新开工工程项目工伤保险参保率 </t>
  </si>
  <si>
    <t>%</t>
  </si>
  <si>
    <t>（二）</t>
  </si>
  <si>
    <t>基金征缴收入</t>
  </si>
  <si>
    <t>预算数</t>
  </si>
  <si>
    <t>同比增长（%）</t>
  </si>
  <si>
    <t xml:space="preserve">企业职工基本养老保险           </t>
  </si>
  <si>
    <t>亿元</t>
  </si>
  <si>
    <t>机关事业单位基本养老保险</t>
  </si>
  <si>
    <t>城乡居民基本养老保险</t>
  </si>
  <si>
    <r>
      <rPr>
        <sz val="16"/>
        <rFont val="宋体"/>
        <charset val="134"/>
        <scheme val="minor"/>
      </rPr>
      <t>失业保险</t>
    </r>
    <r>
      <rPr>
        <b/>
        <sz val="16"/>
        <rFont val="宋体"/>
        <charset val="134"/>
      </rPr>
      <t xml:space="preserve">                    </t>
    </r>
  </si>
  <si>
    <t xml:space="preserve">工伤保险                       </t>
  </si>
  <si>
    <t>小计</t>
  </si>
  <si>
    <t>三</t>
  </si>
  <si>
    <t>人才队伍建设</t>
  </si>
  <si>
    <t>新增技能人才人数</t>
  </si>
  <si>
    <t>新增高技能人才人数</t>
  </si>
  <si>
    <t>万人次</t>
  </si>
  <si>
    <t>其中：技师和高级技师</t>
  </si>
  <si>
    <r>
      <rPr>
        <sz val="16"/>
        <rFont val="宋体"/>
        <charset val="134"/>
      </rPr>
      <t xml:space="preserve">技工院校招生人数                </t>
    </r>
    <r>
      <rPr>
        <b/>
        <sz val="16"/>
        <rFont val="宋体"/>
        <charset val="134"/>
      </rPr>
      <t xml:space="preserve">       </t>
    </r>
  </si>
  <si>
    <t>人</t>
  </si>
  <si>
    <r>
      <rPr>
        <sz val="16"/>
        <rFont val="宋体"/>
        <charset val="134"/>
      </rPr>
      <t>开展补贴性职业技能培训人数</t>
    </r>
  </si>
  <si>
    <t>39.83     （不含以工代训数）</t>
  </si>
  <si>
    <t>22              (不含行业部门数)</t>
  </si>
  <si>
    <t>四</t>
  </si>
  <si>
    <t>劳动关系协调</t>
  </si>
  <si>
    <t>劳动人事争议仲裁结案率</t>
  </si>
  <si>
    <t>劳动人事争议调解成功率</t>
  </si>
  <si>
    <t>劳动保障监察举报投诉案件结案率</t>
  </si>
  <si>
    <t>拖欠农牧民工工资举报投诉案件结案率</t>
  </si>
  <si>
    <t>劳动保障监察监管信息上线率</t>
  </si>
  <si>
    <t>五</t>
  </si>
  <si>
    <t>能力建设</t>
  </si>
  <si>
    <t>社会保障卡持卡人数</t>
  </si>
  <si>
    <t>其中：申领电子社保卡人口覆盖率</t>
  </si>
  <si>
    <t>人社政务服务好评率</t>
  </si>
  <si>
    <t>注：</t>
  </si>
  <si>
    <t>社会保险扩面计划和社会保障卡计划完成比例按照增量口径计算公式，即：完成比例=（月底实际人数-2021年底实际人数）/（2022年计划人数-2021年底实际人数）×100%</t>
  </si>
</sst>
</file>

<file path=xl/styles.xml><?xml version="1.0" encoding="utf-8"?>
<styleSheet xmlns="http://schemas.openxmlformats.org/spreadsheetml/2006/main">
  <numFmts count="16">
    <numFmt numFmtId="176" formatCode="0.00_ "/>
    <numFmt numFmtId="177" formatCode="0.00_);[Red]\(0.00\)"/>
    <numFmt numFmtId="178" formatCode="0.0%"/>
    <numFmt numFmtId="179" formatCode="0.0000_);[Red]\(0.0000\)"/>
    <numFmt numFmtId="180" formatCode="0_);[Red]\(0\)"/>
    <numFmt numFmtId="43" formatCode="_ * #,##0.00_ ;_ * \-#,##0.00_ ;_ * &quot;-&quot;??_ ;_ @_ "/>
    <numFmt numFmtId="181" formatCode="0.00_ ;[Red]\-0.00\ "/>
    <numFmt numFmtId="182" formatCode="0_ "/>
    <numFmt numFmtId="44" formatCode="_ &quot;￥&quot;* #,##0.00_ ;_ &quot;￥&quot;* \-#,##0.00_ ;_ &quot;￥&quot;* &quot;-&quot;??_ ;_ @_ "/>
    <numFmt numFmtId="41" formatCode="_ * #,##0_ ;_ * \-#,##0_ ;_ * &quot;-&quot;_ ;_ @_ "/>
    <numFmt numFmtId="183" formatCode="0.00;[Red]0.00"/>
    <numFmt numFmtId="42" formatCode="_ &quot;￥&quot;* #,##0_ ;_ &quot;￥&quot;* \-#,##0_ ;_ &quot;￥&quot;* &quot;-&quot;_ ;_ @_ "/>
    <numFmt numFmtId="184" formatCode="0.0;[Red]0.0"/>
    <numFmt numFmtId="185" formatCode="0.0_);[Red]\(0.0\)"/>
    <numFmt numFmtId="186" formatCode="0_ ;[Red]\-0\ "/>
    <numFmt numFmtId="187" formatCode="0.0_ "/>
  </numFmts>
  <fonts count="31">
    <font>
      <sz val="11"/>
      <color theme="1"/>
      <name val="宋体"/>
      <charset val="134"/>
      <scheme val="minor"/>
    </font>
    <font>
      <sz val="16"/>
      <name val="宋体"/>
      <charset val="134"/>
    </font>
    <font>
      <b/>
      <sz val="16"/>
      <name val="宋体"/>
      <charset val="134"/>
    </font>
    <font>
      <sz val="26"/>
      <name val="黑体"/>
      <charset val="134"/>
    </font>
    <font>
      <sz val="16"/>
      <name val="黑体"/>
      <charset val="134"/>
    </font>
    <font>
      <sz val="11"/>
      <name val="宋体"/>
      <charset val="134"/>
    </font>
    <font>
      <sz val="11"/>
      <name val="宋体"/>
      <charset val="134"/>
      <scheme val="minor"/>
    </font>
    <font>
      <b/>
      <sz val="16"/>
      <name val="宋体"/>
      <charset val="134"/>
      <scheme val="minor"/>
    </font>
    <font>
      <sz val="16"/>
      <name val="宋体"/>
      <charset val="134"/>
      <scheme val="minor"/>
    </font>
    <font>
      <sz val="16"/>
      <name val="仿宋_GB2312"/>
      <charset val="134"/>
    </font>
    <font>
      <b/>
      <sz val="14"/>
      <name val="宋体"/>
      <charset val="134"/>
    </font>
    <font>
      <sz val="11"/>
      <color rgb="FFFF0000"/>
      <name val="宋体"/>
      <charset val="0"/>
      <scheme val="minor"/>
    </font>
    <font>
      <b/>
      <sz val="18"/>
      <color theme="3"/>
      <name val="宋体"/>
      <charset val="134"/>
      <scheme val="minor"/>
    </font>
    <font>
      <u/>
      <sz val="11"/>
      <color rgb="FF0000FF"/>
      <name val="宋体"/>
      <charset val="0"/>
      <scheme val="minor"/>
    </font>
    <font>
      <sz val="11"/>
      <color theme="1"/>
      <name val="宋体"/>
      <charset val="0"/>
      <scheme val="minor"/>
    </font>
    <font>
      <sz val="11"/>
      <color theme="0"/>
      <name val="宋体"/>
      <charset val="0"/>
      <scheme val="minor"/>
    </font>
    <font>
      <b/>
      <sz val="11"/>
      <color theme="3"/>
      <name val="宋体"/>
      <charset val="134"/>
      <scheme val="minor"/>
    </font>
    <font>
      <sz val="12"/>
      <name val="宋体"/>
      <charset val="134"/>
    </font>
    <font>
      <sz val="11"/>
      <color rgb="FF9C0006"/>
      <name val="宋体"/>
      <charset val="0"/>
      <scheme val="minor"/>
    </font>
    <font>
      <b/>
      <sz val="11"/>
      <color rgb="FF3F3F3F"/>
      <name val="宋体"/>
      <charset val="0"/>
      <scheme val="minor"/>
    </font>
    <font>
      <b/>
      <sz val="11"/>
      <color theme="1"/>
      <name val="宋体"/>
      <charset val="0"/>
      <scheme val="minor"/>
    </font>
    <font>
      <sz val="11"/>
      <color rgb="FF3F3F76"/>
      <name val="宋体"/>
      <charset val="0"/>
      <scheme val="minor"/>
    </font>
    <font>
      <u/>
      <sz val="11"/>
      <color rgb="FF800080"/>
      <name val="宋体"/>
      <charset val="0"/>
      <scheme val="minor"/>
    </font>
    <font>
      <sz val="11"/>
      <color rgb="FF9C6500"/>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sz val="11"/>
      <color rgb="FF006100"/>
      <name val="宋体"/>
      <charset val="0"/>
      <scheme val="minor"/>
    </font>
    <font>
      <b/>
      <sz val="11"/>
      <color rgb="FFFFFFFF"/>
      <name val="宋体"/>
      <charset val="0"/>
      <scheme val="minor"/>
    </font>
    <font>
      <b/>
      <sz val="13"/>
      <color theme="3"/>
      <name val="宋体"/>
      <charset val="134"/>
      <scheme val="minor"/>
    </font>
    <font>
      <b/>
      <sz val="11"/>
      <color rgb="FFFA7D00"/>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rgb="FFFFC7CE"/>
        <bgColor indexed="64"/>
      </patternFill>
    </fill>
    <fill>
      <patternFill patternType="solid">
        <fgColor theme="7" tint="0.799981688894314"/>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theme="6" tint="0.599993896298105"/>
        <bgColor indexed="64"/>
      </patternFill>
    </fill>
    <fill>
      <patternFill patternType="solid">
        <fgColor theme="9"/>
        <bgColor indexed="64"/>
      </patternFill>
    </fill>
    <fill>
      <patternFill patternType="solid">
        <fgColor theme="7"/>
        <bgColor indexed="64"/>
      </patternFill>
    </fill>
    <fill>
      <patternFill patternType="solid">
        <fgColor theme="6" tint="0.799981688894314"/>
        <bgColor indexed="64"/>
      </patternFill>
    </fill>
    <fill>
      <patternFill patternType="solid">
        <fgColor rgb="FFFFCC99"/>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rgb="FFFFEB9C"/>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theme="8"/>
        <bgColor indexed="64"/>
      </patternFill>
    </fill>
    <fill>
      <patternFill patternType="solid">
        <fgColor theme="5" tint="0.599993896298105"/>
        <bgColor indexed="64"/>
      </patternFill>
    </fill>
    <fill>
      <patternFill patternType="solid">
        <fgColor theme="8" tint="0.399975585192419"/>
        <bgColor indexed="64"/>
      </patternFill>
    </fill>
    <fill>
      <patternFill patternType="solid">
        <fgColor theme="6"/>
        <bgColor indexed="64"/>
      </patternFill>
    </fill>
    <fill>
      <patternFill patternType="solid">
        <fgColor rgb="FFC6EFCE"/>
        <bgColor indexed="64"/>
      </patternFill>
    </fill>
    <fill>
      <patternFill patternType="solid">
        <fgColor rgb="FFA5A5A5"/>
        <bgColor indexed="64"/>
      </patternFill>
    </fill>
    <fill>
      <patternFill patternType="solid">
        <fgColor theme="4" tint="0.399975585192419"/>
        <bgColor indexed="64"/>
      </patternFill>
    </fill>
    <fill>
      <patternFill patternType="solid">
        <fgColor theme="7" tint="0.599993896298105"/>
        <bgColor indexed="64"/>
      </patternFill>
    </fill>
    <fill>
      <patternFill patternType="solid">
        <fgColor theme="5" tint="0.799981688894314"/>
        <bgColor indexed="64"/>
      </patternFill>
    </fill>
  </fills>
  <borders count="19">
    <border>
      <left/>
      <right/>
      <top/>
      <bottom/>
      <diagonal/>
    </border>
    <border>
      <left/>
      <right/>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right style="thin">
        <color auto="1"/>
      </right>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s>
  <cellStyleXfs count="54">
    <xf numFmtId="0" fontId="0" fillId="0" borderId="0">
      <alignment vertical="center"/>
    </xf>
    <xf numFmtId="42" fontId="0" fillId="0" borderId="0" applyFont="0" applyFill="0" applyBorder="0" applyAlignment="0" applyProtection="0">
      <alignment vertical="center"/>
    </xf>
    <xf numFmtId="0" fontId="14" fillId="15" borderId="0" applyNumberFormat="0" applyBorder="0" applyAlignment="0" applyProtection="0">
      <alignment vertical="center"/>
    </xf>
    <xf numFmtId="0" fontId="21" fillId="16" borderId="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12" borderId="0" applyNumberFormat="0" applyBorder="0" applyAlignment="0" applyProtection="0">
      <alignment vertical="center"/>
    </xf>
    <xf numFmtId="0" fontId="18" fillId="7" borderId="0" applyNumberFormat="0" applyBorder="0" applyAlignment="0" applyProtection="0">
      <alignment vertical="center"/>
    </xf>
    <xf numFmtId="43" fontId="0" fillId="0" borderId="0" applyFont="0" applyFill="0" applyBorder="0" applyAlignment="0" applyProtection="0">
      <alignment vertical="center"/>
    </xf>
    <xf numFmtId="0" fontId="15" fillId="6"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3" borderId="11" applyNumberFormat="0" applyFont="0" applyAlignment="0" applyProtection="0">
      <alignment vertical="center"/>
    </xf>
    <xf numFmtId="0" fontId="15" fillId="20" borderId="0" applyNumberFormat="0" applyBorder="0" applyAlignment="0" applyProtection="0">
      <alignment vertical="center"/>
    </xf>
    <xf numFmtId="0" fontId="16"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6" fillId="0" borderId="17" applyNumberFormat="0" applyFill="0" applyAlignment="0" applyProtection="0">
      <alignment vertical="center"/>
    </xf>
    <xf numFmtId="0" fontId="29" fillId="0" borderId="17" applyNumberFormat="0" applyFill="0" applyAlignment="0" applyProtection="0">
      <alignment vertical="center"/>
    </xf>
    <xf numFmtId="0" fontId="17" fillId="0" borderId="0"/>
    <xf numFmtId="0" fontId="15" fillId="31" borderId="0" applyNumberFormat="0" applyBorder="0" applyAlignment="0" applyProtection="0">
      <alignment vertical="center"/>
    </xf>
    <xf numFmtId="0" fontId="16" fillId="0" borderId="12" applyNumberFormat="0" applyFill="0" applyAlignment="0" applyProtection="0">
      <alignment vertical="center"/>
    </xf>
    <xf numFmtId="0" fontId="15" fillId="5" borderId="0" applyNumberFormat="0" applyBorder="0" applyAlignment="0" applyProtection="0">
      <alignment vertical="center"/>
    </xf>
    <xf numFmtId="0" fontId="19" fillId="11" borderId="13" applyNumberFormat="0" applyAlignment="0" applyProtection="0">
      <alignment vertical="center"/>
    </xf>
    <xf numFmtId="0" fontId="30" fillId="11" borderId="15" applyNumberFormat="0" applyAlignment="0" applyProtection="0">
      <alignment vertical="center"/>
    </xf>
    <xf numFmtId="0" fontId="28" fillId="30" borderId="18" applyNumberFormat="0" applyAlignment="0" applyProtection="0">
      <alignment vertical="center"/>
    </xf>
    <xf numFmtId="0" fontId="14" fillId="24" borderId="0" applyNumberFormat="0" applyBorder="0" applyAlignment="0" applyProtection="0">
      <alignment vertical="center"/>
    </xf>
    <xf numFmtId="0" fontId="15" fillId="10" borderId="0" applyNumberFormat="0" applyBorder="0" applyAlignment="0" applyProtection="0">
      <alignment vertical="center"/>
    </xf>
    <xf numFmtId="0" fontId="25" fillId="0" borderId="16" applyNumberFormat="0" applyFill="0" applyAlignment="0" applyProtection="0">
      <alignment vertical="center"/>
    </xf>
    <xf numFmtId="0" fontId="20" fillId="0" borderId="14" applyNumberFormat="0" applyFill="0" applyAlignment="0" applyProtection="0">
      <alignment vertical="center"/>
    </xf>
    <xf numFmtId="0" fontId="27" fillId="29" borderId="0" applyNumberFormat="0" applyBorder="0" applyAlignment="0" applyProtection="0">
      <alignment vertical="center"/>
    </xf>
    <xf numFmtId="0" fontId="23" fillId="19" borderId="0" applyNumberFormat="0" applyBorder="0" applyAlignment="0" applyProtection="0">
      <alignment vertical="center"/>
    </xf>
    <xf numFmtId="0" fontId="17" fillId="0" borderId="0"/>
    <xf numFmtId="0" fontId="14" fillId="18" borderId="0" applyNumberFormat="0" applyBorder="0" applyAlignment="0" applyProtection="0">
      <alignment vertical="center"/>
    </xf>
    <xf numFmtId="0" fontId="15" fillId="9" borderId="0" applyNumberFormat="0" applyBorder="0" applyAlignment="0" applyProtection="0">
      <alignment vertical="center"/>
    </xf>
    <xf numFmtId="0" fontId="14" fillId="4" borderId="0" applyNumberFormat="0" applyBorder="0" applyAlignment="0" applyProtection="0">
      <alignment vertical="center"/>
    </xf>
    <xf numFmtId="0" fontId="14" fillId="23" borderId="0" applyNumberFormat="0" applyBorder="0" applyAlignment="0" applyProtection="0">
      <alignment vertical="center"/>
    </xf>
    <xf numFmtId="0" fontId="14" fillId="33" borderId="0" applyNumberFormat="0" applyBorder="0" applyAlignment="0" applyProtection="0">
      <alignment vertical="center"/>
    </xf>
    <xf numFmtId="0" fontId="14" fillId="26" borderId="0" applyNumberFormat="0" applyBorder="0" applyAlignment="0" applyProtection="0">
      <alignment vertical="center"/>
    </xf>
    <xf numFmtId="0" fontId="15" fillId="28" borderId="0" applyNumberFormat="0" applyBorder="0" applyAlignment="0" applyProtection="0">
      <alignment vertical="center"/>
    </xf>
    <xf numFmtId="0" fontId="15" fillId="14" borderId="0" applyNumberFormat="0" applyBorder="0" applyAlignment="0" applyProtection="0">
      <alignment vertical="center"/>
    </xf>
    <xf numFmtId="0" fontId="14" fillId="8" borderId="0" applyNumberFormat="0" applyBorder="0" applyAlignment="0" applyProtection="0">
      <alignment vertical="center"/>
    </xf>
    <xf numFmtId="0" fontId="14" fillId="32" borderId="0" applyNumberFormat="0" applyBorder="0" applyAlignment="0" applyProtection="0">
      <alignment vertical="center"/>
    </xf>
    <xf numFmtId="0" fontId="15" fillId="25" borderId="0" applyNumberFormat="0" applyBorder="0" applyAlignment="0" applyProtection="0">
      <alignment vertical="center"/>
    </xf>
    <xf numFmtId="0" fontId="14" fillId="22" borderId="0" applyNumberFormat="0" applyBorder="0" applyAlignment="0" applyProtection="0">
      <alignment vertical="center"/>
    </xf>
    <xf numFmtId="0" fontId="15" fillId="27" borderId="0" applyNumberFormat="0" applyBorder="0" applyAlignment="0" applyProtection="0">
      <alignment vertical="center"/>
    </xf>
    <xf numFmtId="0" fontId="15" fillId="13" borderId="0" applyNumberFormat="0" applyBorder="0" applyAlignment="0" applyProtection="0">
      <alignment vertical="center"/>
    </xf>
    <xf numFmtId="0" fontId="14" fillId="21" borderId="0" applyNumberFormat="0" applyBorder="0" applyAlignment="0" applyProtection="0">
      <alignment vertical="center"/>
    </xf>
    <xf numFmtId="0" fontId="15" fillId="17" borderId="0" applyNumberFormat="0" applyBorder="0" applyAlignment="0" applyProtection="0">
      <alignment vertical="center"/>
    </xf>
    <xf numFmtId="0" fontId="17" fillId="0" borderId="0"/>
    <xf numFmtId="0" fontId="17" fillId="0" borderId="0"/>
    <xf numFmtId="0" fontId="17" fillId="0" borderId="0"/>
  </cellStyleXfs>
  <cellXfs count="110">
    <xf numFmtId="0" fontId="0" fillId="0" borderId="0" xfId="0">
      <alignment vertical="center"/>
    </xf>
    <xf numFmtId="0" fontId="1" fillId="0" borderId="0" xfId="52" applyFont="1" applyFill="1" applyAlignment="1">
      <alignment horizontal="center" vertical="center" wrapText="1"/>
    </xf>
    <xf numFmtId="0" fontId="2" fillId="0" borderId="0" xfId="52" applyFont="1" applyAlignment="1">
      <alignment horizontal="center" vertical="center" wrapText="1"/>
    </xf>
    <xf numFmtId="0" fontId="1" fillId="0" borderId="0" xfId="52" applyFont="1" applyAlignment="1">
      <alignment horizontal="center" vertical="center" wrapText="1"/>
    </xf>
    <xf numFmtId="0" fontId="1" fillId="0" borderId="0" xfId="52" applyFont="1" applyAlignment="1">
      <alignment horizontal="left" vertical="center" wrapText="1"/>
    </xf>
    <xf numFmtId="0" fontId="1" fillId="2" borderId="0" xfId="52" applyFont="1" applyFill="1" applyAlignment="1">
      <alignment horizontal="center" vertical="center" wrapText="1"/>
    </xf>
    <xf numFmtId="181" fontId="1" fillId="0" borderId="0" xfId="52" applyNumberFormat="1" applyFont="1" applyFill="1" applyAlignment="1">
      <alignment horizontal="center" vertical="center" wrapText="1"/>
    </xf>
    <xf numFmtId="178" fontId="1" fillId="0" borderId="0" xfId="52" applyNumberFormat="1" applyFont="1" applyFill="1" applyAlignment="1">
      <alignment horizontal="center" vertical="center" wrapText="1"/>
    </xf>
    <xf numFmtId="0" fontId="3" fillId="0" borderId="0" xfId="52" applyFont="1" applyBorder="1" applyAlignment="1">
      <alignment horizontal="center" vertical="center" wrapText="1"/>
    </xf>
    <xf numFmtId="0" fontId="3" fillId="0" borderId="0" xfId="52" applyFont="1" applyFill="1" applyBorder="1" applyAlignment="1">
      <alignment horizontal="center" vertical="center" wrapText="1"/>
    </xf>
    <xf numFmtId="0" fontId="4" fillId="0" borderId="1" xfId="52" applyFont="1" applyBorder="1" applyAlignment="1">
      <alignment horizontal="center" vertical="center" wrapText="1"/>
    </xf>
    <xf numFmtId="0" fontId="4" fillId="2" borderId="1" xfId="52" applyFont="1" applyFill="1" applyBorder="1" applyAlignment="1">
      <alignment horizontal="center" vertical="center" wrapText="1"/>
    </xf>
    <xf numFmtId="0" fontId="4" fillId="0" borderId="1" xfId="52" applyFont="1" applyFill="1" applyBorder="1" applyAlignment="1">
      <alignment horizontal="center" vertical="center" wrapText="1"/>
    </xf>
    <xf numFmtId="0" fontId="2" fillId="0" borderId="2" xfId="52" applyFont="1" applyBorder="1" applyAlignment="1">
      <alignment horizontal="center" vertical="center" wrapText="1"/>
    </xf>
    <xf numFmtId="0" fontId="2" fillId="0" borderId="3" xfId="52" applyFont="1" applyBorder="1" applyAlignment="1">
      <alignment horizontal="center" vertical="center" wrapText="1"/>
    </xf>
    <xf numFmtId="0" fontId="2" fillId="2" borderId="3" xfId="52" applyFont="1" applyFill="1" applyBorder="1" applyAlignment="1">
      <alignment horizontal="center" vertical="center" wrapText="1"/>
    </xf>
    <xf numFmtId="0" fontId="2" fillId="0" borderId="3" xfId="52" applyFont="1" applyFill="1" applyBorder="1" applyAlignment="1">
      <alignment horizontal="center" vertical="center" wrapText="1"/>
    </xf>
    <xf numFmtId="0" fontId="2" fillId="0" borderId="4" xfId="52" applyFont="1" applyBorder="1" applyAlignment="1">
      <alignment horizontal="center" vertical="center" wrapText="1"/>
    </xf>
    <xf numFmtId="0" fontId="2" fillId="0" borderId="5" xfId="52" applyFont="1" applyBorder="1" applyAlignment="1">
      <alignment horizontal="center" vertical="center" wrapText="1"/>
    </xf>
    <xf numFmtId="0" fontId="2" fillId="2" borderId="5" xfId="52" applyFont="1" applyFill="1" applyBorder="1" applyAlignment="1">
      <alignment horizontal="center" vertical="center" wrapText="1"/>
    </xf>
    <xf numFmtId="0" fontId="2" fillId="0" borderId="5" xfId="52" applyFont="1" applyFill="1" applyBorder="1" applyAlignment="1">
      <alignment horizontal="center" vertical="center" wrapText="1"/>
    </xf>
    <xf numFmtId="0" fontId="2" fillId="0" borderId="6" xfId="52" applyFont="1" applyBorder="1" applyAlignment="1">
      <alignment horizontal="center" vertical="center" wrapText="1"/>
    </xf>
    <xf numFmtId="0" fontId="2" fillId="0" borderId="7" xfId="52" applyFont="1" applyBorder="1" applyAlignment="1">
      <alignment horizontal="left" vertical="center" wrapText="1"/>
    </xf>
    <xf numFmtId="0" fontId="1" fillId="0" borderId="7" xfId="52" applyFont="1" applyBorder="1" applyAlignment="1">
      <alignment horizontal="center" vertical="center" wrapText="1"/>
    </xf>
    <xf numFmtId="0" fontId="1" fillId="2" borderId="7" xfId="52" applyFont="1" applyFill="1" applyBorder="1" applyAlignment="1">
      <alignment horizontal="center" vertical="center" wrapText="1"/>
    </xf>
    <xf numFmtId="0" fontId="1" fillId="2" borderId="7" xfId="52" applyNumberFormat="1" applyFont="1" applyFill="1" applyBorder="1" applyAlignment="1">
      <alignment horizontal="center" vertical="center" wrapText="1"/>
    </xf>
    <xf numFmtId="0" fontId="2" fillId="0" borderId="7" xfId="52" applyFont="1" applyFill="1" applyBorder="1" applyAlignment="1">
      <alignment horizontal="center" vertical="center" wrapText="1"/>
    </xf>
    <xf numFmtId="0" fontId="1" fillId="0" borderId="7" xfId="52" applyFont="1" applyFill="1" applyBorder="1" applyAlignment="1">
      <alignment horizontal="center" vertical="center" wrapText="1"/>
    </xf>
    <xf numFmtId="0" fontId="1" fillId="0" borderId="6" xfId="52" applyFont="1" applyBorder="1" applyAlignment="1">
      <alignment horizontal="center" vertical="center" wrapText="1"/>
    </xf>
    <xf numFmtId="0" fontId="1" fillId="0" borderId="7" xfId="52" applyFont="1" applyBorder="1" applyAlignment="1">
      <alignment horizontal="left" vertical="center" wrapText="1"/>
    </xf>
    <xf numFmtId="177" fontId="2" fillId="2" borderId="7" xfId="52" applyNumberFormat="1" applyFont="1" applyFill="1" applyBorder="1" applyAlignment="1">
      <alignment horizontal="center" vertical="center" wrapText="1"/>
    </xf>
    <xf numFmtId="182" fontId="2" fillId="2" borderId="7" xfId="52" applyNumberFormat="1" applyFont="1" applyFill="1" applyBorder="1" applyAlignment="1">
      <alignment horizontal="center" vertical="center" wrapText="1"/>
    </xf>
    <xf numFmtId="0" fontId="2" fillId="2" borderId="7" xfId="52" applyNumberFormat="1" applyFont="1" applyFill="1" applyBorder="1" applyAlignment="1">
      <alignment horizontal="center" vertical="center" wrapText="1"/>
    </xf>
    <xf numFmtId="177" fontId="2" fillId="0" borderId="7" xfId="52" applyNumberFormat="1" applyFont="1" applyFill="1" applyBorder="1" applyAlignment="1">
      <alignment horizontal="center" vertical="center" wrapText="1"/>
    </xf>
    <xf numFmtId="10" fontId="2" fillId="0" borderId="7" xfId="52" applyNumberFormat="1" applyFont="1" applyFill="1" applyBorder="1" applyAlignment="1">
      <alignment horizontal="center" vertical="center" wrapText="1"/>
    </xf>
    <xf numFmtId="178" fontId="2" fillId="2" borderId="7" xfId="52" applyNumberFormat="1" applyFont="1" applyFill="1" applyBorder="1" applyAlignment="1">
      <alignment horizontal="center" vertical="center" wrapText="1"/>
    </xf>
    <xf numFmtId="185" fontId="2" fillId="2" borderId="7" xfId="52" applyNumberFormat="1" applyFont="1" applyFill="1" applyBorder="1" applyAlignment="1">
      <alignment horizontal="center" vertical="center" wrapText="1"/>
    </xf>
    <xf numFmtId="187" fontId="2" fillId="2" borderId="7" xfId="52" applyNumberFormat="1" applyFont="1" applyFill="1" applyBorder="1" applyAlignment="1">
      <alignment horizontal="center" vertical="center" wrapText="1"/>
    </xf>
    <xf numFmtId="0" fontId="2" fillId="0" borderId="7" xfId="52" applyFont="1" applyFill="1" applyBorder="1" applyAlignment="1">
      <alignment vertical="center" wrapText="1"/>
    </xf>
    <xf numFmtId="0" fontId="5" fillId="0" borderId="6" xfId="52" applyFont="1" applyBorder="1" applyAlignment="1">
      <alignment horizontal="center" vertical="center" wrapText="1"/>
    </xf>
    <xf numFmtId="180" fontId="2" fillId="2" borderId="7" xfId="52" applyNumberFormat="1" applyFont="1" applyFill="1" applyBorder="1" applyAlignment="1">
      <alignment horizontal="center" vertical="center" wrapText="1"/>
    </xf>
    <xf numFmtId="9" fontId="2" fillId="2" borderId="7" xfId="52" applyNumberFormat="1" applyFont="1" applyFill="1" applyBorder="1" applyAlignment="1">
      <alignment horizontal="center" vertical="center" wrapText="1"/>
    </xf>
    <xf numFmtId="9" fontId="2" fillId="0" borderId="7" xfId="52" applyNumberFormat="1" applyFont="1" applyFill="1" applyBorder="1" applyAlignment="1">
      <alignment horizontal="center" vertical="center" wrapText="1"/>
    </xf>
    <xf numFmtId="0" fontId="6" fillId="0" borderId="6" xfId="52" applyFont="1" applyBorder="1" applyAlignment="1">
      <alignment horizontal="center" vertical="center" wrapText="1"/>
    </xf>
    <xf numFmtId="0" fontId="7" fillId="0" borderId="7" xfId="52" applyFont="1" applyBorder="1" applyAlignment="1">
      <alignment horizontal="left" vertical="center" wrapText="1"/>
    </xf>
    <xf numFmtId="185" fontId="7" fillId="2" borderId="7" xfId="52" applyNumberFormat="1" applyFont="1" applyFill="1" applyBorder="1" applyAlignment="1">
      <alignment horizontal="center" vertical="center" wrapText="1"/>
    </xf>
    <xf numFmtId="179" fontId="7" fillId="2" borderId="7" xfId="52" applyNumberFormat="1" applyFont="1" applyFill="1" applyBorder="1" applyAlignment="1">
      <alignment horizontal="center" vertical="center" wrapText="1"/>
    </xf>
    <xf numFmtId="10" fontId="7" fillId="0" borderId="7" xfId="52" applyNumberFormat="1" applyFont="1" applyFill="1" applyBorder="1" applyAlignment="1">
      <alignment horizontal="center" vertical="center" wrapText="1"/>
    </xf>
    <xf numFmtId="0" fontId="8" fillId="0" borderId="6" xfId="52" applyFont="1" applyFill="1" applyBorder="1" applyAlignment="1">
      <alignment horizontal="center" vertical="center" wrapText="1"/>
    </xf>
    <xf numFmtId="0" fontId="8" fillId="0" borderId="7" xfId="52" applyFont="1" applyFill="1" applyBorder="1" applyAlignment="1">
      <alignment horizontal="left" vertical="center" wrapText="1"/>
    </xf>
    <xf numFmtId="177" fontId="7" fillId="0" borderId="7" xfId="52" applyNumberFormat="1" applyFont="1" applyFill="1" applyBorder="1" applyAlignment="1">
      <alignment horizontal="center" vertical="center" wrapText="1"/>
    </xf>
    <xf numFmtId="185" fontId="7" fillId="0" borderId="7" xfId="52" applyNumberFormat="1" applyFont="1" applyFill="1" applyBorder="1" applyAlignment="1">
      <alignment horizontal="center" vertical="center" wrapText="1"/>
    </xf>
    <xf numFmtId="0" fontId="2" fillId="0" borderId="7" xfId="21" applyFont="1" applyBorder="1" applyAlignment="1">
      <alignment horizontal="left" vertical="center" wrapText="1"/>
    </xf>
    <xf numFmtId="0" fontId="2" fillId="0" borderId="7" xfId="52" applyFont="1" applyBorder="1" applyAlignment="1">
      <alignment horizontal="center" vertical="center" wrapText="1"/>
    </xf>
    <xf numFmtId="0" fontId="1" fillId="0" borderId="7" xfId="21" applyFont="1" applyBorder="1" applyAlignment="1">
      <alignment horizontal="left" vertical="center" wrapText="1"/>
    </xf>
    <xf numFmtId="176" fontId="2" fillId="0" borderId="7" xfId="52" applyNumberFormat="1" applyFont="1" applyFill="1" applyBorder="1" applyAlignment="1">
      <alignment horizontal="center" vertical="center" wrapText="1"/>
    </xf>
    <xf numFmtId="1" fontId="1" fillId="0" borderId="7" xfId="53" applyNumberFormat="1" applyFont="1" applyFill="1" applyBorder="1" applyAlignment="1">
      <alignment horizontal="left" vertical="center" wrapText="1"/>
    </xf>
    <xf numFmtId="183" fontId="2" fillId="2" borderId="7" xfId="34" applyNumberFormat="1" applyFont="1" applyFill="1" applyBorder="1" applyAlignment="1">
      <alignment horizontal="center" vertical="center" wrapText="1"/>
    </xf>
    <xf numFmtId="184" fontId="2" fillId="2" borderId="7" xfId="52" applyNumberFormat="1" applyFont="1" applyFill="1" applyBorder="1" applyAlignment="1">
      <alignment horizontal="center" vertical="center" wrapText="1"/>
    </xf>
    <xf numFmtId="183" fontId="2" fillId="0" borderId="7" xfId="34" applyNumberFormat="1" applyFont="1" applyFill="1" applyBorder="1" applyAlignment="1">
      <alignment horizontal="center" vertical="center" wrapText="1"/>
    </xf>
    <xf numFmtId="180" fontId="7" fillId="2" borderId="7" xfId="52" applyNumberFormat="1" applyFont="1" applyFill="1" applyBorder="1" applyAlignment="1">
      <alignment horizontal="center" vertical="center" wrapText="1"/>
    </xf>
    <xf numFmtId="180" fontId="2" fillId="2" borderId="7" xfId="34" applyNumberFormat="1" applyFont="1" applyFill="1" applyBorder="1" applyAlignment="1">
      <alignment horizontal="center" vertical="center" wrapText="1"/>
    </xf>
    <xf numFmtId="180" fontId="2" fillId="0" borderId="7" xfId="34" applyNumberFormat="1" applyFont="1" applyFill="1" applyBorder="1" applyAlignment="1">
      <alignment horizontal="center" vertical="center" wrapText="1"/>
    </xf>
    <xf numFmtId="177" fontId="2" fillId="2" borderId="7" xfId="34" applyNumberFormat="1" applyFont="1" applyFill="1" applyBorder="1" applyAlignment="1">
      <alignment horizontal="center" vertical="center" wrapText="1"/>
    </xf>
    <xf numFmtId="176" fontId="2" fillId="0" borderId="7" xfId="34" applyNumberFormat="1" applyFont="1" applyFill="1" applyBorder="1" applyAlignment="1">
      <alignment horizontal="center" vertical="center" wrapText="1"/>
    </xf>
    <xf numFmtId="1" fontId="2" fillId="0" borderId="7" xfId="53" applyNumberFormat="1" applyFont="1" applyFill="1" applyBorder="1" applyAlignment="1">
      <alignment horizontal="left" vertical="center" wrapText="1"/>
    </xf>
    <xf numFmtId="0" fontId="1" fillId="0" borderId="7" xfId="51" applyFont="1" applyFill="1" applyBorder="1" applyAlignment="1">
      <alignment horizontal="left" vertical="center" wrapText="1"/>
    </xf>
    <xf numFmtId="0" fontId="9" fillId="0" borderId="7" xfId="53" applyFont="1" applyFill="1" applyBorder="1" applyAlignment="1">
      <alignment horizontal="center" vertical="center" wrapText="1"/>
    </xf>
    <xf numFmtId="178" fontId="2" fillId="2" borderId="7" xfId="51" applyNumberFormat="1" applyFont="1" applyFill="1" applyBorder="1" applyAlignment="1">
      <alignment horizontal="center" vertical="center" wrapText="1"/>
    </xf>
    <xf numFmtId="9" fontId="7" fillId="2" borderId="7" xfId="52" applyNumberFormat="1" applyFont="1" applyFill="1" applyBorder="1" applyAlignment="1">
      <alignment horizontal="center" vertical="center" wrapText="1"/>
    </xf>
    <xf numFmtId="10" fontId="2" fillId="2" borderId="7" xfId="51" applyNumberFormat="1" applyFont="1" applyFill="1" applyBorder="1" applyAlignment="1">
      <alignment horizontal="center" vertical="center" wrapText="1"/>
    </xf>
    <xf numFmtId="9" fontId="2" fillId="0" borderId="7" xfId="51" applyNumberFormat="1" applyFont="1" applyFill="1" applyBorder="1" applyAlignment="1">
      <alignment horizontal="center" vertical="center" wrapText="1"/>
    </xf>
    <xf numFmtId="10" fontId="2" fillId="0" borderId="7" xfId="51" applyNumberFormat="1" applyFont="1" applyFill="1" applyBorder="1" applyAlignment="1">
      <alignment horizontal="center" vertical="center" wrapText="1"/>
    </xf>
    <xf numFmtId="178" fontId="2" fillId="0" borderId="7" xfId="51" applyNumberFormat="1" applyFont="1" applyFill="1" applyBorder="1" applyAlignment="1">
      <alignment horizontal="center" vertical="center" wrapText="1"/>
    </xf>
    <xf numFmtId="10" fontId="2" fillId="2" borderId="7" xfId="52" applyNumberFormat="1" applyFont="1" applyFill="1" applyBorder="1" applyAlignment="1">
      <alignment horizontal="center" vertical="center" wrapText="1"/>
    </xf>
    <xf numFmtId="0" fontId="10" fillId="0" borderId="0" xfId="52" applyFont="1" applyBorder="1" applyAlignment="1">
      <alignment vertical="center" wrapText="1"/>
    </xf>
    <xf numFmtId="0" fontId="10" fillId="0" borderId="0" xfId="52" applyFont="1" applyAlignment="1">
      <alignment horizontal="left" vertical="center" wrapText="1"/>
    </xf>
    <xf numFmtId="0" fontId="10" fillId="0" borderId="0" xfId="52" applyFont="1" applyFill="1" applyAlignment="1">
      <alignment horizontal="left" vertical="center" wrapText="1"/>
    </xf>
    <xf numFmtId="181" fontId="3" fillId="0" borderId="0" xfId="52" applyNumberFormat="1" applyFont="1" applyFill="1" applyBorder="1" applyAlignment="1">
      <alignment horizontal="center" vertical="center" wrapText="1"/>
    </xf>
    <xf numFmtId="178" fontId="3" fillId="0" borderId="0" xfId="52" applyNumberFormat="1" applyFont="1" applyFill="1" applyBorder="1" applyAlignment="1">
      <alignment horizontal="center" vertical="center" wrapText="1"/>
    </xf>
    <xf numFmtId="0" fontId="4" fillId="0" borderId="0" xfId="52" applyFont="1" applyFill="1" applyBorder="1" applyAlignment="1">
      <alignment horizontal="center" vertical="center" wrapText="1"/>
    </xf>
    <xf numFmtId="177" fontId="2" fillId="0" borderId="3" xfId="52" applyNumberFormat="1" applyFont="1" applyFill="1" applyBorder="1" applyAlignment="1">
      <alignment horizontal="center" vertical="center" wrapText="1"/>
    </xf>
    <xf numFmtId="181" fontId="2" fillId="0" borderId="0" xfId="52" applyNumberFormat="1" applyFont="1" applyFill="1" applyBorder="1" applyAlignment="1">
      <alignment horizontal="center" vertical="center" wrapText="1"/>
    </xf>
    <xf numFmtId="178" fontId="4" fillId="0" borderId="0" xfId="52" applyNumberFormat="1" applyFont="1" applyFill="1" applyBorder="1" applyAlignment="1">
      <alignment horizontal="center" vertical="center" wrapText="1"/>
    </xf>
    <xf numFmtId="181" fontId="2" fillId="0" borderId="8" xfId="52" applyNumberFormat="1" applyFont="1" applyFill="1" applyBorder="1" applyAlignment="1">
      <alignment horizontal="center" vertical="center" wrapText="1"/>
    </xf>
    <xf numFmtId="181" fontId="2" fillId="0" borderId="9" xfId="52" applyNumberFormat="1" applyFont="1" applyFill="1" applyBorder="1" applyAlignment="1">
      <alignment horizontal="center" vertical="center" wrapText="1"/>
    </xf>
    <xf numFmtId="178" fontId="2" fillId="0" borderId="9" xfId="52" applyNumberFormat="1" applyFont="1" applyFill="1" applyBorder="1" applyAlignment="1">
      <alignment horizontal="center" vertical="center" wrapText="1"/>
    </xf>
    <xf numFmtId="177" fontId="2" fillId="0" borderId="10" xfId="52" applyNumberFormat="1" applyFont="1" applyFill="1" applyBorder="1" applyAlignment="1">
      <alignment horizontal="center" vertical="center" wrapText="1"/>
    </xf>
    <xf numFmtId="181" fontId="2" fillId="0" borderId="5" xfId="52" applyNumberFormat="1" applyFont="1" applyFill="1" applyBorder="1" applyAlignment="1">
      <alignment horizontal="center" vertical="center" wrapText="1"/>
    </xf>
    <xf numFmtId="178" fontId="2" fillId="0" borderId="1" xfId="52" applyNumberFormat="1" applyFont="1" applyFill="1" applyBorder="1" applyAlignment="1">
      <alignment horizontal="center" vertical="center" wrapText="1"/>
    </xf>
    <xf numFmtId="178" fontId="1" fillId="0" borderId="7" xfId="52" applyNumberFormat="1" applyFont="1" applyFill="1" applyBorder="1" applyAlignment="1">
      <alignment horizontal="center" vertical="center" wrapText="1"/>
    </xf>
    <xf numFmtId="178" fontId="1" fillId="0" borderId="8" xfId="52" applyNumberFormat="1" applyFont="1" applyFill="1" applyBorder="1" applyAlignment="1">
      <alignment horizontal="center" vertical="center" wrapText="1"/>
    </xf>
    <xf numFmtId="178" fontId="2" fillId="0" borderId="7" xfId="52" applyNumberFormat="1" applyFont="1" applyFill="1" applyBorder="1" applyAlignment="1">
      <alignment horizontal="center" vertical="center" wrapText="1"/>
    </xf>
    <xf numFmtId="178" fontId="2" fillId="0" borderId="8" xfId="52" applyNumberFormat="1" applyFont="1" applyFill="1" applyBorder="1" applyAlignment="1">
      <alignment horizontal="center" vertical="center" wrapText="1"/>
    </xf>
    <xf numFmtId="10" fontId="2" fillId="0" borderId="8" xfId="52" applyNumberFormat="1" applyFont="1" applyFill="1" applyBorder="1" applyAlignment="1">
      <alignment horizontal="center" vertical="center" wrapText="1"/>
    </xf>
    <xf numFmtId="177" fontId="1" fillId="0" borderId="0" xfId="52" applyNumberFormat="1" applyFont="1" applyAlignment="1">
      <alignment horizontal="center" vertical="center" wrapText="1"/>
    </xf>
    <xf numFmtId="176" fontId="7" fillId="0" borderId="7" xfId="52" applyNumberFormat="1" applyFont="1" applyFill="1" applyBorder="1" applyAlignment="1">
      <alignment horizontal="center" vertical="center" wrapText="1"/>
    </xf>
    <xf numFmtId="183" fontId="2" fillId="2" borderId="7" xfId="52" applyNumberFormat="1" applyFont="1" applyFill="1" applyBorder="1" applyAlignment="1">
      <alignment horizontal="center" vertical="center" wrapText="1"/>
    </xf>
    <xf numFmtId="181" fontId="2" fillId="2" borderId="8" xfId="52" applyNumberFormat="1" applyFont="1" applyFill="1" applyBorder="1" applyAlignment="1">
      <alignment horizontal="center" vertical="center" wrapText="1"/>
    </xf>
    <xf numFmtId="178" fontId="2" fillId="2" borderId="8" xfId="52" applyNumberFormat="1" applyFont="1" applyFill="1" applyBorder="1" applyAlignment="1">
      <alignment horizontal="center" vertical="center" wrapText="1"/>
    </xf>
    <xf numFmtId="183" fontId="2" fillId="0" borderId="7" xfId="52" applyNumberFormat="1" applyFont="1" applyFill="1" applyBorder="1" applyAlignment="1">
      <alignment horizontal="center" vertical="center" wrapText="1"/>
    </xf>
    <xf numFmtId="182" fontId="2" fillId="0" borderId="7" xfId="52" applyNumberFormat="1" applyFont="1" applyFill="1" applyBorder="1" applyAlignment="1">
      <alignment horizontal="center" vertical="center" wrapText="1"/>
    </xf>
    <xf numFmtId="181" fontId="2" fillId="0" borderId="7" xfId="52" applyNumberFormat="1" applyFont="1" applyFill="1" applyBorder="1" applyAlignment="1">
      <alignment horizontal="center" vertical="center" wrapText="1"/>
    </xf>
    <xf numFmtId="176" fontId="1" fillId="0" borderId="0" xfId="52" applyNumberFormat="1" applyFont="1" applyAlignment="1">
      <alignment horizontal="center" vertical="center" wrapText="1"/>
    </xf>
    <xf numFmtId="186" fontId="2" fillId="0" borderId="8" xfId="52" applyNumberFormat="1" applyFont="1" applyFill="1" applyBorder="1" applyAlignment="1">
      <alignment horizontal="center" vertical="center" wrapText="1"/>
    </xf>
    <xf numFmtId="10" fontId="1" fillId="0" borderId="0" xfId="52" applyNumberFormat="1" applyFont="1" applyAlignment="1">
      <alignment horizontal="center" vertical="center" wrapText="1"/>
    </xf>
    <xf numFmtId="0" fontId="10" fillId="0" borderId="7" xfId="52" applyFont="1" applyFill="1" applyBorder="1" applyAlignment="1">
      <alignment horizontal="center" vertical="center" wrapText="1"/>
    </xf>
    <xf numFmtId="181" fontId="10" fillId="0" borderId="0" xfId="52" applyNumberFormat="1" applyFont="1" applyFill="1" applyAlignment="1">
      <alignment horizontal="left" vertical="center" wrapText="1"/>
    </xf>
    <xf numFmtId="178" fontId="10" fillId="0" borderId="0" xfId="52" applyNumberFormat="1" applyFont="1" applyFill="1" applyAlignment="1">
      <alignment horizontal="left" vertical="center" wrapText="1"/>
    </xf>
    <xf numFmtId="180" fontId="1" fillId="0" borderId="0" xfId="52" applyNumberFormat="1" applyFont="1" applyAlignment="1">
      <alignment horizontal="center" vertical="center" wrapText="1"/>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常规 4 2 2 2" xfId="21"/>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常规 2 2 2 4" xfId="34"/>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2 2 2 2 2" xfId="51"/>
    <cellStyle name="常规 19" xfId="52"/>
    <cellStyle name="常规 3 2 2 2" xfId="53"/>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45"/>
  <sheetViews>
    <sheetView tabSelected="1" zoomScale="60" zoomScaleNormal="60" workbookViewId="0">
      <pane xSplit="2" ySplit="3" topLeftCell="C9" activePane="bottomRight" state="frozen"/>
      <selection/>
      <selection pane="topRight"/>
      <selection pane="bottomLeft"/>
      <selection pane="bottomRight" activeCell="I16" sqref="I16"/>
    </sheetView>
  </sheetViews>
  <sheetFormatPr defaultColWidth="9" defaultRowHeight="40.15" customHeight="1"/>
  <cols>
    <col min="1" max="1" width="7.125" style="3" customWidth="1"/>
    <col min="2" max="2" width="39.5833333333333" style="4" customWidth="1"/>
    <col min="3" max="3" width="12.0833333333333" style="3" customWidth="1"/>
    <col min="4" max="4" width="17.875" style="5" customWidth="1"/>
    <col min="5" max="5" width="16.875" style="3" customWidth="1"/>
    <col min="6" max="6" width="15" style="5" customWidth="1"/>
    <col min="7" max="7" width="16.25" style="1" customWidth="1"/>
    <col min="8" max="8" width="16.625" style="1" customWidth="1"/>
    <col min="9" max="9" width="16.25" style="1" customWidth="1"/>
    <col min="10" max="11" width="15.625" style="1" hidden="1" customWidth="1"/>
    <col min="12" max="12" width="16.875" style="1" customWidth="1"/>
    <col min="13" max="13" width="15.625" style="1" customWidth="1"/>
    <col min="14" max="14" width="13.9583333333333" style="6" customWidth="1"/>
    <col min="15" max="15" width="13.125" style="7" customWidth="1"/>
    <col min="16" max="16" width="12.25" style="3" hidden="1" customWidth="1"/>
    <col min="17" max="17" width="11.125" style="3" hidden="1" customWidth="1"/>
    <col min="18" max="18" width="17.7083333333333" style="3" customWidth="1"/>
    <col min="19" max="19" width="14.5833333333333" style="3" customWidth="1"/>
    <col min="20" max="16384" width="9" style="3"/>
  </cols>
  <sheetData>
    <row r="1" ht="63" customHeight="1" spans="1:15">
      <c r="A1" s="8" t="s">
        <v>0</v>
      </c>
      <c r="B1" s="8"/>
      <c r="C1" s="8"/>
      <c r="D1" s="8"/>
      <c r="E1" s="8"/>
      <c r="F1" s="8"/>
      <c r="G1" s="9"/>
      <c r="H1" s="9"/>
      <c r="I1" s="9"/>
      <c r="J1" s="9"/>
      <c r="K1" s="9"/>
      <c r="L1" s="9"/>
      <c r="M1" s="9"/>
      <c r="N1" s="78"/>
      <c r="O1" s="79"/>
    </row>
    <row r="2" ht="1.5" customHeight="1" spans="1:15">
      <c r="A2" s="10"/>
      <c r="B2" s="10"/>
      <c r="C2" s="10"/>
      <c r="D2" s="11"/>
      <c r="E2" s="10"/>
      <c r="F2" s="11"/>
      <c r="G2" s="12"/>
      <c r="H2" s="12"/>
      <c r="I2" s="12"/>
      <c r="J2" s="12"/>
      <c r="K2" s="12"/>
      <c r="L2" s="80"/>
      <c r="M2" s="81"/>
      <c r="N2" s="82"/>
      <c r="O2" s="83"/>
    </row>
    <row r="3" ht="42" customHeight="1" spans="1:15">
      <c r="A3" s="13" t="s">
        <v>1</v>
      </c>
      <c r="B3" s="14" t="s">
        <v>2</v>
      </c>
      <c r="C3" s="14" t="s">
        <v>3</v>
      </c>
      <c r="D3" s="15" t="s">
        <v>4</v>
      </c>
      <c r="E3" s="14" t="s">
        <v>5</v>
      </c>
      <c r="F3" s="15" t="s">
        <v>6</v>
      </c>
      <c r="G3" s="16" t="s">
        <v>7</v>
      </c>
      <c r="H3" s="16" t="s">
        <v>8</v>
      </c>
      <c r="I3" s="16" t="s">
        <v>9</v>
      </c>
      <c r="J3" s="26" t="s">
        <v>10</v>
      </c>
      <c r="K3" s="26" t="s">
        <v>11</v>
      </c>
      <c r="L3" s="16" t="s">
        <v>12</v>
      </c>
      <c r="M3" s="84" t="s">
        <v>13</v>
      </c>
      <c r="N3" s="85"/>
      <c r="O3" s="86"/>
    </row>
    <row r="4" ht="42" customHeight="1" spans="1:15">
      <c r="A4" s="17"/>
      <c r="B4" s="18"/>
      <c r="C4" s="18"/>
      <c r="D4" s="19"/>
      <c r="E4" s="18"/>
      <c r="F4" s="19"/>
      <c r="G4" s="20"/>
      <c r="H4" s="20"/>
      <c r="I4" s="20"/>
      <c r="J4" s="26"/>
      <c r="K4" s="26"/>
      <c r="L4" s="20"/>
      <c r="M4" s="87" t="s">
        <v>14</v>
      </c>
      <c r="N4" s="88" t="s">
        <v>15</v>
      </c>
      <c r="O4" s="89" t="s">
        <v>16</v>
      </c>
    </row>
    <row r="5" ht="51" customHeight="1" spans="1:15">
      <c r="A5" s="21" t="s">
        <v>17</v>
      </c>
      <c r="B5" s="22" t="s">
        <v>18</v>
      </c>
      <c r="C5" s="23"/>
      <c r="D5" s="24"/>
      <c r="E5" s="23"/>
      <c r="F5" s="25"/>
      <c r="G5" s="26"/>
      <c r="H5" s="27"/>
      <c r="I5" s="90"/>
      <c r="J5" s="90"/>
      <c r="K5" s="27"/>
      <c r="L5" s="27"/>
      <c r="M5" s="33"/>
      <c r="N5" s="84"/>
      <c r="O5" s="91"/>
    </row>
    <row r="6" ht="35" customHeight="1" spans="1:15">
      <c r="A6" s="28">
        <v>1</v>
      </c>
      <c r="B6" s="29" t="s">
        <v>19</v>
      </c>
      <c r="C6" s="23" t="s">
        <v>20</v>
      </c>
      <c r="D6" s="30">
        <v>22.4396</v>
      </c>
      <c r="E6" s="31">
        <v>18</v>
      </c>
      <c r="F6" s="32">
        <v>20</v>
      </c>
      <c r="G6" s="33">
        <v>17.18</v>
      </c>
      <c r="H6" s="34">
        <f t="shared" ref="H6:H8" si="0">G6/E6</f>
        <v>0.954444444444444</v>
      </c>
      <c r="I6" s="34">
        <f t="shared" ref="I6:I11" si="1">G6/F6</f>
        <v>0.859</v>
      </c>
      <c r="J6" s="92" t="e">
        <f>M6/#REF!</f>
        <v>#REF!</v>
      </c>
      <c r="K6" s="34">
        <f t="shared" ref="K6:K11" si="2">(G6-M6)/M6</f>
        <v>-0.0238636363636365</v>
      </c>
      <c r="L6" s="34" t="s">
        <v>21</v>
      </c>
      <c r="M6" s="33">
        <v>17.6</v>
      </c>
      <c r="N6" s="84">
        <f t="shared" ref="N6:N11" si="3">G6-M6</f>
        <v>-0.420000000000002</v>
      </c>
      <c r="O6" s="93">
        <f t="shared" ref="O6:O11" si="4">N6/M6</f>
        <v>-0.0238636363636365</v>
      </c>
    </row>
    <row r="7" ht="35" customHeight="1" spans="1:15">
      <c r="A7" s="28">
        <v>2</v>
      </c>
      <c r="B7" s="29" t="s">
        <v>22</v>
      </c>
      <c r="C7" s="23" t="s">
        <v>20</v>
      </c>
      <c r="D7" s="30">
        <v>11.4098</v>
      </c>
      <c r="E7" s="31">
        <v>5</v>
      </c>
      <c r="F7" s="32">
        <v>5</v>
      </c>
      <c r="G7" s="33">
        <v>7.37</v>
      </c>
      <c r="H7" s="34">
        <f t="shared" si="0"/>
        <v>1.474</v>
      </c>
      <c r="I7" s="34">
        <f t="shared" si="1"/>
        <v>1.474</v>
      </c>
      <c r="J7" s="92" t="e">
        <f>M7/#REF!</f>
        <v>#REF!</v>
      </c>
      <c r="K7" s="34">
        <f t="shared" si="2"/>
        <v>0.130368098159509</v>
      </c>
      <c r="L7" s="34" t="s">
        <v>21</v>
      </c>
      <c r="M7" s="33">
        <v>6.52</v>
      </c>
      <c r="N7" s="84">
        <f t="shared" si="3"/>
        <v>0.850000000000001</v>
      </c>
      <c r="O7" s="93">
        <f t="shared" si="4"/>
        <v>0.130368098159509</v>
      </c>
    </row>
    <row r="8" ht="35" customHeight="1" spans="1:15">
      <c r="A8" s="28">
        <v>3</v>
      </c>
      <c r="B8" s="29" t="s">
        <v>23</v>
      </c>
      <c r="C8" s="23" t="s">
        <v>20</v>
      </c>
      <c r="D8" s="30">
        <v>7.5837</v>
      </c>
      <c r="E8" s="31">
        <v>5</v>
      </c>
      <c r="F8" s="32">
        <v>5</v>
      </c>
      <c r="G8" s="33">
        <v>4.11</v>
      </c>
      <c r="H8" s="34">
        <f t="shared" si="0"/>
        <v>0.822</v>
      </c>
      <c r="I8" s="34">
        <f t="shared" si="1"/>
        <v>0.822</v>
      </c>
      <c r="J8" s="92" t="e">
        <f>M8/#REF!</f>
        <v>#REF!</v>
      </c>
      <c r="K8" s="34">
        <f t="shared" si="2"/>
        <v>0.078740157480315</v>
      </c>
      <c r="L8" s="34" t="s">
        <v>21</v>
      </c>
      <c r="M8" s="33">
        <v>3.81</v>
      </c>
      <c r="N8" s="84">
        <f t="shared" si="3"/>
        <v>0.3</v>
      </c>
      <c r="O8" s="93">
        <f t="shared" si="4"/>
        <v>0.078740157480315</v>
      </c>
    </row>
    <row r="9" ht="35" customHeight="1" spans="1:15">
      <c r="A9" s="28">
        <v>4</v>
      </c>
      <c r="B9" s="29" t="s">
        <v>24</v>
      </c>
      <c r="C9" s="23" t="s">
        <v>20</v>
      </c>
      <c r="D9" s="30">
        <v>248.8874</v>
      </c>
      <c r="E9" s="35" t="s">
        <v>21</v>
      </c>
      <c r="F9" s="31">
        <v>240</v>
      </c>
      <c r="G9" s="33">
        <v>238.79</v>
      </c>
      <c r="H9" s="34" t="s">
        <v>21</v>
      </c>
      <c r="I9" s="34">
        <f t="shared" si="1"/>
        <v>0.994958333333333</v>
      </c>
      <c r="J9" s="92" t="e">
        <f>M9/#REF!</f>
        <v>#REF!</v>
      </c>
      <c r="K9" s="34">
        <f t="shared" si="2"/>
        <v>0.0333650683745888</v>
      </c>
      <c r="L9" s="34" t="s">
        <v>21</v>
      </c>
      <c r="M9" s="55">
        <v>231.08</v>
      </c>
      <c r="N9" s="84">
        <f t="shared" si="3"/>
        <v>7.70999999999998</v>
      </c>
      <c r="O9" s="93">
        <f t="shared" si="4"/>
        <v>0.0333650683745888</v>
      </c>
    </row>
    <row r="10" ht="35" customHeight="1" spans="1:15">
      <c r="A10" s="28">
        <v>5</v>
      </c>
      <c r="B10" s="29" t="s">
        <v>25</v>
      </c>
      <c r="C10" s="23" t="s">
        <v>20</v>
      </c>
      <c r="D10" s="30">
        <v>210.4205</v>
      </c>
      <c r="E10" s="35" t="s">
        <v>21</v>
      </c>
      <c r="F10" s="31">
        <v>200</v>
      </c>
      <c r="G10" s="33">
        <v>177.84</v>
      </c>
      <c r="H10" s="34" t="s">
        <v>21</v>
      </c>
      <c r="I10" s="34">
        <f t="shared" si="1"/>
        <v>0.8892</v>
      </c>
      <c r="J10" s="92" t="e">
        <f>M10/#REF!</f>
        <v>#REF!</v>
      </c>
      <c r="K10" s="34">
        <f t="shared" si="2"/>
        <v>-0.0638029058749211</v>
      </c>
      <c r="L10" s="34" t="s">
        <v>21</v>
      </c>
      <c r="M10" s="55">
        <v>189.96</v>
      </c>
      <c r="N10" s="84">
        <f t="shared" si="3"/>
        <v>-12.12</v>
      </c>
      <c r="O10" s="93">
        <f t="shared" si="4"/>
        <v>-0.0638029058749211</v>
      </c>
    </row>
    <row r="11" ht="35" customHeight="1" spans="1:15">
      <c r="A11" s="28">
        <v>6</v>
      </c>
      <c r="B11" s="29" t="s">
        <v>26</v>
      </c>
      <c r="C11" s="23" t="s">
        <v>20</v>
      </c>
      <c r="D11" s="30">
        <v>13.98</v>
      </c>
      <c r="E11" s="35" t="s">
        <v>21</v>
      </c>
      <c r="F11" s="31">
        <v>13</v>
      </c>
      <c r="G11" s="33">
        <v>11.05</v>
      </c>
      <c r="H11" s="34" t="s">
        <v>21</v>
      </c>
      <c r="I11" s="34">
        <f t="shared" si="1"/>
        <v>0.85</v>
      </c>
      <c r="J11" s="92" t="e">
        <f>M11/#REF!</f>
        <v>#REF!</v>
      </c>
      <c r="K11" s="34">
        <f t="shared" si="2"/>
        <v>0.129856850715747</v>
      </c>
      <c r="L11" s="34" t="s">
        <v>21</v>
      </c>
      <c r="M11" s="55">
        <v>9.78</v>
      </c>
      <c r="N11" s="84">
        <f t="shared" si="3"/>
        <v>1.27</v>
      </c>
      <c r="O11" s="93">
        <f t="shared" si="4"/>
        <v>0.129856850715747</v>
      </c>
    </row>
    <row r="12" ht="50" customHeight="1" spans="1:15">
      <c r="A12" s="21" t="s">
        <v>27</v>
      </c>
      <c r="B12" s="22" t="s">
        <v>28</v>
      </c>
      <c r="C12" s="23"/>
      <c r="D12" s="36"/>
      <c r="E12" s="37"/>
      <c r="F12" s="32"/>
      <c r="G12" s="38"/>
      <c r="H12" s="34"/>
      <c r="I12" s="34"/>
      <c r="J12" s="92"/>
      <c r="K12" s="55" t="s">
        <v>29</v>
      </c>
      <c r="L12" s="55"/>
      <c r="M12" s="55"/>
      <c r="N12" s="84"/>
      <c r="O12" s="93"/>
    </row>
    <row r="13" ht="47" customHeight="1" spans="1:17">
      <c r="A13" s="39" t="s">
        <v>30</v>
      </c>
      <c r="B13" s="22" t="s">
        <v>31</v>
      </c>
      <c r="C13" s="23"/>
      <c r="D13" s="36"/>
      <c r="E13" s="37"/>
      <c r="F13" s="32"/>
      <c r="G13" s="38"/>
      <c r="H13" s="34"/>
      <c r="I13" s="34"/>
      <c r="J13" s="92"/>
      <c r="K13" s="55"/>
      <c r="L13" s="55"/>
      <c r="M13" s="55"/>
      <c r="N13" s="84"/>
      <c r="O13" s="93"/>
      <c r="P13" s="3" t="s">
        <v>32</v>
      </c>
      <c r="Q13" s="3" t="s">
        <v>33</v>
      </c>
    </row>
    <row r="14" ht="35" customHeight="1" spans="1:17">
      <c r="A14" s="28">
        <v>7</v>
      </c>
      <c r="B14" s="29" t="s">
        <v>34</v>
      </c>
      <c r="C14" s="23" t="s">
        <v>20</v>
      </c>
      <c r="D14" s="30">
        <v>823.08</v>
      </c>
      <c r="E14" s="40">
        <v>850</v>
      </c>
      <c r="F14" s="40">
        <v>850</v>
      </c>
      <c r="G14" s="33">
        <v>885.74</v>
      </c>
      <c r="H14" s="34">
        <f t="shared" ref="H14:H19" si="5">G14/E14</f>
        <v>1.04204705882353</v>
      </c>
      <c r="I14" s="34">
        <f t="shared" ref="I14:I19" si="6">G14/F14</f>
        <v>1.04204705882353</v>
      </c>
      <c r="J14" s="92" t="e">
        <f>M14/#REF!</f>
        <v>#REF!</v>
      </c>
      <c r="K14" s="55">
        <f t="shared" ref="K14:K19" si="7">G14-D14</f>
        <v>62.66</v>
      </c>
      <c r="L14" s="94">
        <f t="shared" ref="L14:L19" si="8">(G14-D14)/(F14-D14)</f>
        <v>2.32763744427935</v>
      </c>
      <c r="M14" s="55">
        <v>796.33</v>
      </c>
      <c r="N14" s="84">
        <f t="shared" ref="N14:N19" si="9">G14-M14</f>
        <v>89.41</v>
      </c>
      <c r="O14" s="93">
        <f t="shared" ref="O14:O19" si="10">N14/M14</f>
        <v>0.112277573367825</v>
      </c>
      <c r="P14" s="95">
        <f t="shared" ref="P14:P19" si="11">G14-D14</f>
        <v>62.66</v>
      </c>
      <c r="Q14" s="95">
        <f t="shared" ref="Q14:Q19" si="12">F14-D14</f>
        <v>26.92</v>
      </c>
    </row>
    <row r="15" ht="35" customHeight="1" spans="1:17">
      <c r="A15" s="28">
        <v>8</v>
      </c>
      <c r="B15" s="29" t="s">
        <v>35</v>
      </c>
      <c r="C15" s="23" t="s">
        <v>20</v>
      </c>
      <c r="D15" s="30">
        <v>410.1</v>
      </c>
      <c r="E15" s="40">
        <v>433</v>
      </c>
      <c r="F15" s="40">
        <v>433</v>
      </c>
      <c r="G15" s="33">
        <v>459.72</v>
      </c>
      <c r="H15" s="34">
        <f t="shared" si="5"/>
        <v>1.06170900692841</v>
      </c>
      <c r="I15" s="34">
        <f t="shared" si="6"/>
        <v>1.06170900692841</v>
      </c>
      <c r="J15" s="92" t="e">
        <f>M15/#REF!</f>
        <v>#REF!</v>
      </c>
      <c r="K15" s="55">
        <f t="shared" si="7"/>
        <v>49.62</v>
      </c>
      <c r="L15" s="94">
        <f t="shared" si="8"/>
        <v>2.16681222707424</v>
      </c>
      <c r="M15" s="55">
        <v>389.14</v>
      </c>
      <c r="N15" s="84">
        <f t="shared" si="9"/>
        <v>70.58</v>
      </c>
      <c r="O15" s="93">
        <f t="shared" si="10"/>
        <v>0.18137431258673</v>
      </c>
      <c r="P15" s="95">
        <f t="shared" si="11"/>
        <v>49.62</v>
      </c>
      <c r="Q15" s="95">
        <f t="shared" si="12"/>
        <v>22.9</v>
      </c>
    </row>
    <row r="16" ht="35" customHeight="1" spans="1:17">
      <c r="A16" s="28">
        <v>9</v>
      </c>
      <c r="B16" s="29" t="s">
        <v>36</v>
      </c>
      <c r="C16" s="23" t="s">
        <v>20</v>
      </c>
      <c r="D16" s="30">
        <v>92.99</v>
      </c>
      <c r="E16" s="40" t="s">
        <v>21</v>
      </c>
      <c r="F16" s="40" t="s">
        <v>21</v>
      </c>
      <c r="G16" s="33">
        <v>93.64</v>
      </c>
      <c r="H16" s="34" t="s">
        <v>21</v>
      </c>
      <c r="I16" s="34" t="s">
        <v>21</v>
      </c>
      <c r="J16" s="34" t="s">
        <v>21</v>
      </c>
      <c r="K16" s="34" t="s">
        <v>21</v>
      </c>
      <c r="L16" s="34" t="s">
        <v>21</v>
      </c>
      <c r="M16" s="55">
        <v>91.71</v>
      </c>
      <c r="N16" s="84">
        <f t="shared" si="9"/>
        <v>1.93000000000001</v>
      </c>
      <c r="O16" s="93">
        <f t="shared" si="10"/>
        <v>0.021044597099553</v>
      </c>
      <c r="P16" s="95">
        <f t="shared" si="11"/>
        <v>0.650000000000006</v>
      </c>
      <c r="Q16" s="95"/>
    </row>
    <row r="17" s="2" customFormat="1" ht="35" customHeight="1" spans="1:17">
      <c r="A17" s="28">
        <v>10</v>
      </c>
      <c r="B17" s="29" t="s">
        <v>37</v>
      </c>
      <c r="C17" s="23" t="s">
        <v>20</v>
      </c>
      <c r="D17" s="30">
        <v>791.71</v>
      </c>
      <c r="E17" s="40" t="s">
        <v>21</v>
      </c>
      <c r="F17" s="40" t="s">
        <v>21</v>
      </c>
      <c r="G17" s="33">
        <v>791.87</v>
      </c>
      <c r="H17" s="34" t="s">
        <v>21</v>
      </c>
      <c r="I17" s="34" t="s">
        <v>21</v>
      </c>
      <c r="J17" s="34" t="s">
        <v>21</v>
      </c>
      <c r="K17" s="34" t="s">
        <v>21</v>
      </c>
      <c r="L17" s="34" t="s">
        <v>21</v>
      </c>
      <c r="M17" s="55">
        <v>789.67</v>
      </c>
      <c r="N17" s="84">
        <f t="shared" si="9"/>
        <v>2.20000000000005</v>
      </c>
      <c r="O17" s="93">
        <f t="shared" si="10"/>
        <v>0.00278597388782662</v>
      </c>
      <c r="P17" s="95">
        <f t="shared" si="11"/>
        <v>0.159999999999968</v>
      </c>
      <c r="Q17" s="95"/>
    </row>
    <row r="18" ht="35" customHeight="1" spans="1:18">
      <c r="A18" s="28">
        <v>11</v>
      </c>
      <c r="B18" s="29" t="s">
        <v>38</v>
      </c>
      <c r="C18" s="23" t="s">
        <v>20</v>
      </c>
      <c r="D18" s="30">
        <v>290.86</v>
      </c>
      <c r="E18" s="40">
        <v>298</v>
      </c>
      <c r="F18" s="40">
        <v>298</v>
      </c>
      <c r="G18" s="33">
        <v>302.43</v>
      </c>
      <c r="H18" s="34">
        <f t="shared" si="5"/>
        <v>1.01486577181208</v>
      </c>
      <c r="I18" s="34">
        <f t="shared" si="6"/>
        <v>1.01486577181208</v>
      </c>
      <c r="J18" s="92" t="e">
        <f>M18/#REF!</f>
        <v>#REF!</v>
      </c>
      <c r="K18" s="55">
        <f t="shared" si="7"/>
        <v>11.57</v>
      </c>
      <c r="L18" s="94">
        <f t="shared" si="8"/>
        <v>1.62044817927171</v>
      </c>
      <c r="M18" s="96">
        <v>285.29</v>
      </c>
      <c r="N18" s="84">
        <f t="shared" si="9"/>
        <v>17.14</v>
      </c>
      <c r="O18" s="93">
        <f t="shared" si="10"/>
        <v>0.0600792176381927</v>
      </c>
      <c r="P18" s="95">
        <f t="shared" si="11"/>
        <v>11.57</v>
      </c>
      <c r="Q18" s="95">
        <f t="shared" si="12"/>
        <v>7.13999999999999</v>
      </c>
      <c r="R18" s="2"/>
    </row>
    <row r="19" ht="35" customHeight="1" spans="1:17">
      <c r="A19" s="28">
        <v>12</v>
      </c>
      <c r="B19" s="29" t="s">
        <v>39</v>
      </c>
      <c r="C19" s="23" t="s">
        <v>20</v>
      </c>
      <c r="D19" s="30">
        <v>338.19</v>
      </c>
      <c r="E19" s="40">
        <v>340</v>
      </c>
      <c r="F19" s="40">
        <v>341</v>
      </c>
      <c r="G19" s="33">
        <v>361.47</v>
      </c>
      <c r="H19" s="34">
        <f t="shared" si="5"/>
        <v>1.06314705882353</v>
      </c>
      <c r="I19" s="34">
        <f t="shared" si="6"/>
        <v>1.0600293255132</v>
      </c>
      <c r="J19" s="92" t="e">
        <f>M19/#REF!</f>
        <v>#REF!</v>
      </c>
      <c r="K19" s="55">
        <f t="shared" si="7"/>
        <v>23.28</v>
      </c>
      <c r="L19" s="94">
        <f t="shared" si="8"/>
        <v>8.2846975088968</v>
      </c>
      <c r="M19" s="96">
        <v>338.18</v>
      </c>
      <c r="N19" s="84">
        <f t="shared" si="9"/>
        <v>23.29</v>
      </c>
      <c r="O19" s="93">
        <f t="shared" si="10"/>
        <v>0.0688686498314508</v>
      </c>
      <c r="P19" s="95">
        <f t="shared" si="11"/>
        <v>23.28</v>
      </c>
      <c r="Q19" s="95">
        <f t="shared" si="12"/>
        <v>2.81</v>
      </c>
    </row>
    <row r="20" ht="35" customHeight="1" spans="1:15">
      <c r="A20" s="28">
        <v>13</v>
      </c>
      <c r="B20" s="29" t="s">
        <v>40</v>
      </c>
      <c r="C20" s="23" t="s">
        <v>41</v>
      </c>
      <c r="D20" s="41">
        <v>1</v>
      </c>
      <c r="E20" s="41">
        <v>0.9</v>
      </c>
      <c r="F20" s="41">
        <v>0.9</v>
      </c>
      <c r="G20" s="42">
        <v>0.99</v>
      </c>
      <c r="H20" s="34" t="s">
        <v>21</v>
      </c>
      <c r="I20" s="34" t="s">
        <v>21</v>
      </c>
      <c r="J20" s="34" t="s">
        <v>21</v>
      </c>
      <c r="K20" s="34" t="s">
        <v>21</v>
      </c>
      <c r="L20" s="34" t="s">
        <v>21</v>
      </c>
      <c r="M20" s="34"/>
      <c r="N20" s="84" t="s">
        <v>21</v>
      </c>
      <c r="O20" s="93" t="s">
        <v>21</v>
      </c>
    </row>
    <row r="21" ht="43" customHeight="1" spans="1:15">
      <c r="A21" s="43" t="s">
        <v>42</v>
      </c>
      <c r="B21" s="44" t="s">
        <v>43</v>
      </c>
      <c r="C21" s="23"/>
      <c r="D21" s="45"/>
      <c r="E21" s="45"/>
      <c r="F21" s="46" t="s">
        <v>44</v>
      </c>
      <c r="G21" s="26"/>
      <c r="H21" s="47"/>
      <c r="I21" s="47"/>
      <c r="J21" s="47"/>
      <c r="K21" s="96" t="s">
        <v>45</v>
      </c>
      <c r="L21" s="96"/>
      <c r="M21" s="96"/>
      <c r="N21" s="84"/>
      <c r="O21" s="93"/>
    </row>
    <row r="22" s="1" customFormat="1" ht="35" customHeight="1" spans="1:15">
      <c r="A22" s="48">
        <v>14</v>
      </c>
      <c r="B22" s="49" t="s">
        <v>46</v>
      </c>
      <c r="C22" s="27" t="s">
        <v>47</v>
      </c>
      <c r="D22" s="50">
        <v>523.84</v>
      </c>
      <c r="E22" s="51" t="s">
        <v>21</v>
      </c>
      <c r="F22" s="50">
        <v>496.93</v>
      </c>
      <c r="G22" s="50">
        <v>284.79</v>
      </c>
      <c r="H22" s="47" t="s">
        <v>21</v>
      </c>
      <c r="I22" s="47">
        <f t="shared" ref="I22:I27" si="13">G22/F22</f>
        <v>0.573098826796531</v>
      </c>
      <c r="J22" s="47">
        <v>0.3838</v>
      </c>
      <c r="K22" s="47">
        <f t="shared" ref="K22:K27" si="14">(G22-M22)/M22</f>
        <v>0.17139684106614</v>
      </c>
      <c r="L22" s="47" t="s">
        <v>21</v>
      </c>
      <c r="M22" s="96">
        <v>243.12</v>
      </c>
      <c r="N22" s="84">
        <f t="shared" ref="N22:N27" si="15">G22-M22</f>
        <v>41.67</v>
      </c>
      <c r="O22" s="93">
        <f t="shared" ref="O22:O27" si="16">N22/M22</f>
        <v>0.17139684106614</v>
      </c>
    </row>
    <row r="23" s="1" customFormat="1" ht="35" customHeight="1" spans="1:15">
      <c r="A23" s="48">
        <v>15</v>
      </c>
      <c r="B23" s="49" t="s">
        <v>48</v>
      </c>
      <c r="C23" s="27" t="s">
        <v>47</v>
      </c>
      <c r="D23" s="50">
        <v>238.2</v>
      </c>
      <c r="E23" s="51" t="s">
        <v>21</v>
      </c>
      <c r="F23" s="50">
        <v>193.31</v>
      </c>
      <c r="G23" s="50">
        <v>133.17</v>
      </c>
      <c r="H23" s="47" t="s">
        <v>21</v>
      </c>
      <c r="I23" s="47">
        <f t="shared" si="13"/>
        <v>0.688893487145</v>
      </c>
      <c r="J23" s="47"/>
      <c r="K23" s="47"/>
      <c r="L23" s="47" t="s">
        <v>21</v>
      </c>
      <c r="M23" s="96">
        <v>136.4</v>
      </c>
      <c r="N23" s="84">
        <f t="shared" si="15"/>
        <v>-3.23000000000002</v>
      </c>
      <c r="O23" s="93">
        <f t="shared" si="16"/>
        <v>-0.0236803519061585</v>
      </c>
    </row>
    <row r="24" s="1" customFormat="1" ht="35" customHeight="1" spans="1:15">
      <c r="A24" s="48">
        <v>16</v>
      </c>
      <c r="B24" s="49" t="s">
        <v>49</v>
      </c>
      <c r="C24" s="27" t="s">
        <v>47</v>
      </c>
      <c r="D24" s="50">
        <v>25.49</v>
      </c>
      <c r="E24" s="51" t="s">
        <v>21</v>
      </c>
      <c r="F24" s="50">
        <v>23.23</v>
      </c>
      <c r="G24" s="50">
        <v>12.83</v>
      </c>
      <c r="H24" s="47" t="s">
        <v>21</v>
      </c>
      <c r="I24" s="47">
        <f t="shared" si="13"/>
        <v>0.552303056392596</v>
      </c>
      <c r="J24" s="47"/>
      <c r="K24" s="47"/>
      <c r="L24" s="47" t="s">
        <v>21</v>
      </c>
      <c r="M24" s="96">
        <v>10.33</v>
      </c>
      <c r="N24" s="84">
        <f t="shared" si="15"/>
        <v>2.5</v>
      </c>
      <c r="O24" s="93">
        <f t="shared" si="16"/>
        <v>0.242013552758955</v>
      </c>
    </row>
    <row r="25" s="1" customFormat="1" ht="35" customHeight="1" spans="1:15">
      <c r="A25" s="48">
        <v>17</v>
      </c>
      <c r="B25" s="49" t="s">
        <v>50</v>
      </c>
      <c r="C25" s="27" t="s">
        <v>47</v>
      </c>
      <c r="D25" s="50">
        <v>21.53</v>
      </c>
      <c r="E25" s="51" t="s">
        <v>21</v>
      </c>
      <c r="F25" s="50">
        <v>17</v>
      </c>
      <c r="G25" s="50">
        <v>14.73</v>
      </c>
      <c r="H25" s="47" t="s">
        <v>21</v>
      </c>
      <c r="I25" s="47">
        <f t="shared" si="13"/>
        <v>0.866470588235294</v>
      </c>
      <c r="J25" s="47">
        <v>0.351</v>
      </c>
      <c r="K25" s="47">
        <f t="shared" si="14"/>
        <v>0.128735632183908</v>
      </c>
      <c r="L25" s="47" t="s">
        <v>21</v>
      </c>
      <c r="M25" s="55">
        <v>13.05</v>
      </c>
      <c r="N25" s="84">
        <f t="shared" si="15"/>
        <v>1.68</v>
      </c>
      <c r="O25" s="93">
        <f t="shared" si="16"/>
        <v>0.128735632183908</v>
      </c>
    </row>
    <row r="26" s="1" customFormat="1" ht="35" customHeight="1" spans="1:15">
      <c r="A26" s="48">
        <v>18</v>
      </c>
      <c r="B26" s="49" t="s">
        <v>51</v>
      </c>
      <c r="C26" s="27" t="s">
        <v>47</v>
      </c>
      <c r="D26" s="50">
        <v>10.95</v>
      </c>
      <c r="E26" s="51" t="s">
        <v>21</v>
      </c>
      <c r="F26" s="50">
        <v>13.43</v>
      </c>
      <c r="G26" s="50">
        <v>7.92</v>
      </c>
      <c r="H26" s="47" t="s">
        <v>21</v>
      </c>
      <c r="I26" s="47">
        <f t="shared" si="13"/>
        <v>0.589724497393894</v>
      </c>
      <c r="J26" s="47">
        <v>0.475</v>
      </c>
      <c r="K26" s="47">
        <f t="shared" si="14"/>
        <v>0.112359550561798</v>
      </c>
      <c r="L26" s="47" t="s">
        <v>21</v>
      </c>
      <c r="M26" s="97">
        <v>7.12</v>
      </c>
      <c r="N26" s="98">
        <f t="shared" si="15"/>
        <v>0.8</v>
      </c>
      <c r="O26" s="99">
        <f t="shared" si="16"/>
        <v>0.112359550561798</v>
      </c>
    </row>
    <row r="27" s="1" customFormat="1" ht="35" customHeight="1" spans="1:15">
      <c r="A27" s="48"/>
      <c r="B27" s="49" t="s">
        <v>52</v>
      </c>
      <c r="C27" s="27" t="s">
        <v>47</v>
      </c>
      <c r="D27" s="51">
        <v>556.32</v>
      </c>
      <c r="E27" s="51" t="s">
        <v>21</v>
      </c>
      <c r="F27" s="51">
        <f>SUM(F22:F26)</f>
        <v>743.9</v>
      </c>
      <c r="G27" s="50">
        <f>SUM(G22:G26)</f>
        <v>453.44</v>
      </c>
      <c r="H27" s="47" t="s">
        <v>21</v>
      </c>
      <c r="I27" s="47">
        <f t="shared" si="13"/>
        <v>0.609544293587848</v>
      </c>
      <c r="J27" s="47">
        <v>0.3849</v>
      </c>
      <c r="K27" s="47">
        <f t="shared" si="14"/>
        <v>0.105897273303741</v>
      </c>
      <c r="L27" s="47" t="s">
        <v>21</v>
      </c>
      <c r="M27" s="100">
        <f>SUM(M22:M26)</f>
        <v>410.02</v>
      </c>
      <c r="N27" s="84">
        <f t="shared" si="15"/>
        <v>43.4200000000001</v>
      </c>
      <c r="O27" s="93">
        <f t="shared" si="16"/>
        <v>0.105897273303741</v>
      </c>
    </row>
    <row r="28" s="2" customFormat="1" ht="50" customHeight="1" spans="1:15">
      <c r="A28" s="21" t="s">
        <v>53</v>
      </c>
      <c r="B28" s="52" t="s">
        <v>54</v>
      </c>
      <c r="C28" s="53"/>
      <c r="D28" s="30"/>
      <c r="E28" s="36"/>
      <c r="F28" s="36"/>
      <c r="G28" s="26"/>
      <c r="H28" s="34"/>
      <c r="I28" s="34"/>
      <c r="J28" s="92"/>
      <c r="K28" s="34" t="s">
        <v>45</v>
      </c>
      <c r="L28" s="34"/>
      <c r="M28" s="101"/>
      <c r="N28" s="84"/>
      <c r="O28" s="93"/>
    </row>
    <row r="29" s="2" customFormat="1" ht="35" customHeight="1" spans="1:15">
      <c r="A29" s="28">
        <v>19</v>
      </c>
      <c r="B29" s="54" t="s">
        <v>55</v>
      </c>
      <c r="C29" s="53"/>
      <c r="D29" s="30" t="s">
        <v>21</v>
      </c>
      <c r="E29" s="36" t="s">
        <v>21</v>
      </c>
      <c r="F29" s="40">
        <v>15</v>
      </c>
      <c r="G29" s="55">
        <v>14.33</v>
      </c>
      <c r="H29" s="47" t="s">
        <v>21</v>
      </c>
      <c r="I29" s="34">
        <f t="shared" ref="I29:I32" si="17">G29/F29</f>
        <v>0.955333333333333</v>
      </c>
      <c r="J29" s="92"/>
      <c r="K29" s="34"/>
      <c r="L29" s="47" t="s">
        <v>21</v>
      </c>
      <c r="M29" s="55" t="s">
        <v>21</v>
      </c>
      <c r="N29" s="102" t="s">
        <v>21</v>
      </c>
      <c r="O29" s="93" t="s">
        <v>21</v>
      </c>
    </row>
    <row r="30" ht="35" customHeight="1" spans="1:17">
      <c r="A30" s="28">
        <v>20</v>
      </c>
      <c r="B30" s="56" t="s">
        <v>56</v>
      </c>
      <c r="C30" s="23" t="s">
        <v>57</v>
      </c>
      <c r="D30" s="57">
        <v>3.5834</v>
      </c>
      <c r="E30" s="45">
        <v>2.8</v>
      </c>
      <c r="F30" s="58">
        <v>2.8</v>
      </c>
      <c r="G30" s="59">
        <v>3.23</v>
      </c>
      <c r="H30" s="47">
        <f t="shared" ref="H30:H33" si="18">G30/E30</f>
        <v>1.15357142857143</v>
      </c>
      <c r="I30" s="34">
        <f t="shared" si="17"/>
        <v>1.15357142857143</v>
      </c>
      <c r="J30" s="92" t="e">
        <f>M30/#REF!</f>
        <v>#REF!</v>
      </c>
      <c r="K30" s="34">
        <f>(G30-M30)/M30</f>
        <v>0.345833333333333</v>
      </c>
      <c r="L30" s="47" t="s">
        <v>21</v>
      </c>
      <c r="M30" s="55">
        <v>2.4</v>
      </c>
      <c r="N30" s="84">
        <f t="shared" ref="N30:N33" si="19">G30-M30</f>
        <v>0.83</v>
      </c>
      <c r="O30" s="93">
        <f t="shared" ref="O30:O32" si="20">N30/M30</f>
        <v>0.345833333333333</v>
      </c>
      <c r="P30" s="103"/>
      <c r="Q30" s="103"/>
    </row>
    <row r="31" ht="35" customHeight="1" spans="1:17">
      <c r="A31" s="28">
        <v>21</v>
      </c>
      <c r="B31" s="56" t="s">
        <v>58</v>
      </c>
      <c r="C31" s="23" t="s">
        <v>57</v>
      </c>
      <c r="D31" s="57">
        <v>1.1107</v>
      </c>
      <c r="E31" s="60">
        <v>1</v>
      </c>
      <c r="F31" s="40">
        <v>1</v>
      </c>
      <c r="G31" s="59">
        <v>0.41</v>
      </c>
      <c r="H31" s="47">
        <f t="shared" si="18"/>
        <v>0.41</v>
      </c>
      <c r="I31" s="34">
        <f t="shared" si="17"/>
        <v>0.41</v>
      </c>
      <c r="J31" s="92" t="e">
        <f>M31/#REF!</f>
        <v>#REF!</v>
      </c>
      <c r="K31" s="34">
        <f>(G31-M31)/M31</f>
        <v>-0.493827160493827</v>
      </c>
      <c r="L31" s="47" t="s">
        <v>21</v>
      </c>
      <c r="M31" s="55">
        <v>0.81</v>
      </c>
      <c r="N31" s="84">
        <f t="shared" si="19"/>
        <v>-0.4</v>
      </c>
      <c r="O31" s="93">
        <f t="shared" si="20"/>
        <v>-0.493827160493827</v>
      </c>
      <c r="P31" s="103"/>
      <c r="Q31" s="103"/>
    </row>
    <row r="32" ht="35" customHeight="1" spans="1:15">
      <c r="A32" s="28">
        <v>22</v>
      </c>
      <c r="B32" s="56" t="s">
        <v>59</v>
      </c>
      <c r="C32" s="23" t="s">
        <v>60</v>
      </c>
      <c r="D32" s="61">
        <v>10366</v>
      </c>
      <c r="E32" s="60">
        <v>7000</v>
      </c>
      <c r="F32" s="40">
        <v>7240</v>
      </c>
      <c r="G32" s="62">
        <v>6654</v>
      </c>
      <c r="H32" s="47">
        <f t="shared" si="18"/>
        <v>0.950571428571429</v>
      </c>
      <c r="I32" s="34">
        <f t="shared" si="17"/>
        <v>0.919060773480663</v>
      </c>
      <c r="J32" s="34" t="s">
        <v>21</v>
      </c>
      <c r="K32" s="34" t="s">
        <v>21</v>
      </c>
      <c r="L32" s="47" t="s">
        <v>21</v>
      </c>
      <c r="M32" s="101">
        <v>6557</v>
      </c>
      <c r="N32" s="104">
        <f t="shared" si="19"/>
        <v>97</v>
      </c>
      <c r="O32" s="93">
        <f t="shared" si="20"/>
        <v>0.0147933506176605</v>
      </c>
    </row>
    <row r="33" ht="68" customHeight="1" spans="1:15">
      <c r="A33" s="28">
        <v>23</v>
      </c>
      <c r="B33" s="56" t="s">
        <v>61</v>
      </c>
      <c r="C33" s="23" t="s">
        <v>57</v>
      </c>
      <c r="D33" s="63" t="s">
        <v>62</v>
      </c>
      <c r="E33" s="60">
        <v>25</v>
      </c>
      <c r="F33" s="40" t="s">
        <v>63</v>
      </c>
      <c r="G33" s="64">
        <v>17.56</v>
      </c>
      <c r="H33" s="47">
        <f t="shared" si="18"/>
        <v>0.7024</v>
      </c>
      <c r="I33" s="34">
        <f>G33/22</f>
        <v>0.798181818181818</v>
      </c>
      <c r="J33" s="34" t="s">
        <v>21</v>
      </c>
      <c r="K33" s="34" t="s">
        <v>21</v>
      </c>
      <c r="L33" s="47" t="s">
        <v>21</v>
      </c>
      <c r="M33" s="55">
        <v>38.86</v>
      </c>
      <c r="N33" s="84">
        <f t="shared" si="19"/>
        <v>-21.3</v>
      </c>
      <c r="O33" s="93">
        <f>N33/13.61</f>
        <v>-1.56502571638501</v>
      </c>
    </row>
    <row r="34" ht="47" customHeight="1" spans="1:15">
      <c r="A34" s="21" t="s">
        <v>64</v>
      </c>
      <c r="B34" s="65" t="s">
        <v>65</v>
      </c>
      <c r="C34" s="23"/>
      <c r="D34" s="36"/>
      <c r="E34" s="36"/>
      <c r="F34" s="36"/>
      <c r="G34" s="26"/>
      <c r="H34" s="34"/>
      <c r="I34" s="34"/>
      <c r="J34" s="92"/>
      <c r="K34" s="34"/>
      <c r="L34" s="47"/>
      <c r="M34" s="92"/>
      <c r="N34" s="84"/>
      <c r="O34" s="93"/>
    </row>
    <row r="35" ht="35" customHeight="1" spans="1:16">
      <c r="A35" s="28">
        <v>24</v>
      </c>
      <c r="B35" s="66" t="s">
        <v>66</v>
      </c>
      <c r="C35" s="67" t="s">
        <v>41</v>
      </c>
      <c r="D35" s="68">
        <v>0.973</v>
      </c>
      <c r="E35" s="69">
        <v>0.9</v>
      </c>
      <c r="F35" s="69">
        <v>0.9</v>
      </c>
      <c r="G35" s="70">
        <v>0.9461</v>
      </c>
      <c r="H35" s="34" t="s">
        <v>21</v>
      </c>
      <c r="I35" s="34" t="s">
        <v>21</v>
      </c>
      <c r="J35" s="34" t="s">
        <v>21</v>
      </c>
      <c r="K35" s="34" t="s">
        <v>21</v>
      </c>
      <c r="L35" s="34" t="s">
        <v>21</v>
      </c>
      <c r="M35" s="34" t="s">
        <v>21</v>
      </c>
      <c r="N35" s="102" t="s">
        <v>21</v>
      </c>
      <c r="O35" s="93" t="s">
        <v>21</v>
      </c>
      <c r="P35" s="105">
        <f t="shared" ref="P35:P39" si="21">G35-F35</f>
        <v>0.0461</v>
      </c>
    </row>
    <row r="36" ht="35" customHeight="1" spans="1:16">
      <c r="A36" s="28">
        <v>25</v>
      </c>
      <c r="B36" s="66" t="s">
        <v>67</v>
      </c>
      <c r="C36" s="67" t="s">
        <v>41</v>
      </c>
      <c r="D36" s="68">
        <v>0.6634</v>
      </c>
      <c r="E36" s="69">
        <v>0.6</v>
      </c>
      <c r="F36" s="69">
        <v>0.6</v>
      </c>
      <c r="G36" s="70">
        <v>0.7271</v>
      </c>
      <c r="H36" s="34" t="s">
        <v>21</v>
      </c>
      <c r="I36" s="34" t="s">
        <v>21</v>
      </c>
      <c r="J36" s="34" t="s">
        <v>21</v>
      </c>
      <c r="K36" s="34" t="s">
        <v>21</v>
      </c>
      <c r="L36" s="34" t="s">
        <v>21</v>
      </c>
      <c r="M36" s="34" t="s">
        <v>21</v>
      </c>
      <c r="N36" s="102" t="s">
        <v>21</v>
      </c>
      <c r="O36" s="93" t="s">
        <v>21</v>
      </c>
      <c r="P36" s="105">
        <f t="shared" si="21"/>
        <v>0.1271</v>
      </c>
    </row>
    <row r="37" ht="53" customHeight="1" spans="1:16">
      <c r="A37" s="28">
        <v>26</v>
      </c>
      <c r="B37" s="66" t="s">
        <v>68</v>
      </c>
      <c r="C37" s="67" t="s">
        <v>41</v>
      </c>
      <c r="D37" s="68">
        <v>1</v>
      </c>
      <c r="E37" s="69">
        <v>0.96</v>
      </c>
      <c r="F37" s="69">
        <v>0.96</v>
      </c>
      <c r="G37" s="71">
        <v>1</v>
      </c>
      <c r="H37" s="34" t="s">
        <v>21</v>
      </c>
      <c r="I37" s="34" t="s">
        <v>21</v>
      </c>
      <c r="J37" s="34" t="s">
        <v>21</v>
      </c>
      <c r="K37" s="34" t="s">
        <v>21</v>
      </c>
      <c r="L37" s="34" t="s">
        <v>21</v>
      </c>
      <c r="M37" s="34" t="s">
        <v>21</v>
      </c>
      <c r="N37" s="102" t="s">
        <v>21</v>
      </c>
      <c r="O37" s="93" t="s">
        <v>21</v>
      </c>
      <c r="P37" s="105">
        <f t="shared" si="21"/>
        <v>0.04</v>
      </c>
    </row>
    <row r="38" ht="52" customHeight="1" spans="1:16">
      <c r="A38" s="28">
        <v>27</v>
      </c>
      <c r="B38" s="66" t="s">
        <v>69</v>
      </c>
      <c r="C38" s="67" t="s">
        <v>41</v>
      </c>
      <c r="D38" s="68">
        <v>0.996</v>
      </c>
      <c r="E38" s="69">
        <v>0.98</v>
      </c>
      <c r="F38" s="69">
        <v>0.98</v>
      </c>
      <c r="G38" s="72">
        <v>0.996</v>
      </c>
      <c r="H38" s="34" t="s">
        <v>21</v>
      </c>
      <c r="I38" s="34" t="s">
        <v>21</v>
      </c>
      <c r="J38" s="34" t="s">
        <v>21</v>
      </c>
      <c r="K38" s="34" t="s">
        <v>21</v>
      </c>
      <c r="L38" s="34" t="s">
        <v>21</v>
      </c>
      <c r="M38" s="34" t="s">
        <v>21</v>
      </c>
      <c r="N38" s="102" t="s">
        <v>21</v>
      </c>
      <c r="O38" s="93" t="s">
        <v>21</v>
      </c>
      <c r="P38" s="105">
        <f t="shared" si="21"/>
        <v>0.016</v>
      </c>
    </row>
    <row r="39" ht="35" customHeight="1" spans="1:16">
      <c r="A39" s="28">
        <v>28</v>
      </c>
      <c r="B39" s="66" t="s">
        <v>70</v>
      </c>
      <c r="C39" s="67" t="s">
        <v>41</v>
      </c>
      <c r="D39" s="68" t="s">
        <v>21</v>
      </c>
      <c r="E39" s="69">
        <v>0.6</v>
      </c>
      <c r="F39" s="69">
        <v>0.6</v>
      </c>
      <c r="G39" s="73" t="s">
        <v>21</v>
      </c>
      <c r="H39" s="73" t="s">
        <v>21</v>
      </c>
      <c r="I39" s="73" t="s">
        <v>21</v>
      </c>
      <c r="J39" s="73" t="s">
        <v>21</v>
      </c>
      <c r="K39" s="73" t="s">
        <v>21</v>
      </c>
      <c r="L39" s="73" t="s">
        <v>21</v>
      </c>
      <c r="M39" s="34" t="s">
        <v>21</v>
      </c>
      <c r="N39" s="102" t="s">
        <v>21</v>
      </c>
      <c r="O39" s="93" t="s">
        <v>21</v>
      </c>
      <c r="P39" s="105" t="e">
        <f t="shared" si="21"/>
        <v>#VALUE!</v>
      </c>
    </row>
    <row r="40" ht="45" customHeight="1" spans="1:17">
      <c r="A40" s="21" t="s">
        <v>71</v>
      </c>
      <c r="B40" s="22" t="s">
        <v>72</v>
      </c>
      <c r="C40" s="23"/>
      <c r="D40" s="36"/>
      <c r="E40" s="36"/>
      <c r="F40" s="36"/>
      <c r="G40" s="26"/>
      <c r="H40" s="34"/>
      <c r="I40" s="34"/>
      <c r="J40" s="92"/>
      <c r="K40" s="34" t="s">
        <v>29</v>
      </c>
      <c r="L40" s="34"/>
      <c r="M40" s="106"/>
      <c r="N40" s="84"/>
      <c r="O40" s="93"/>
      <c r="P40" s="3" t="s">
        <v>32</v>
      </c>
      <c r="Q40" s="3" t="s">
        <v>33</v>
      </c>
    </row>
    <row r="41" ht="35" customHeight="1" spans="1:17">
      <c r="A41" s="28">
        <v>29</v>
      </c>
      <c r="B41" s="29" t="s">
        <v>73</v>
      </c>
      <c r="C41" s="23" t="s">
        <v>20</v>
      </c>
      <c r="D41" s="30">
        <v>2173.65</v>
      </c>
      <c r="E41" s="60">
        <v>2199</v>
      </c>
      <c r="F41" s="60">
        <v>2199</v>
      </c>
      <c r="G41" s="33">
        <v>2196.48</v>
      </c>
      <c r="H41" s="34">
        <f>G41/E41</f>
        <v>0.998854024556617</v>
      </c>
      <c r="I41" s="34">
        <f>G41/F41</f>
        <v>0.998854024556617</v>
      </c>
      <c r="J41" s="92" t="e">
        <f>M41/#REF!</f>
        <v>#REF!</v>
      </c>
      <c r="K41" s="55">
        <f>G41-M41</f>
        <v>30.0300000000002</v>
      </c>
      <c r="L41" s="94">
        <f>(G41-D41)/(F41-D41)</f>
        <v>0.900591715976332</v>
      </c>
      <c r="M41" s="26">
        <v>2166.45</v>
      </c>
      <c r="N41" s="84">
        <f>G41-M41</f>
        <v>30.0300000000002</v>
      </c>
      <c r="O41" s="93">
        <f>N41/M41</f>
        <v>0.013861386138614</v>
      </c>
      <c r="P41" s="95">
        <f>G41-D41</f>
        <v>22.8299999999999</v>
      </c>
      <c r="Q41" s="109">
        <f>F41-D41</f>
        <v>25.3499999999999</v>
      </c>
    </row>
    <row r="42" ht="53" customHeight="1" spans="1:15">
      <c r="A42" s="28">
        <v>30</v>
      </c>
      <c r="B42" s="29" t="s">
        <v>74</v>
      </c>
      <c r="C42" s="23" t="s">
        <v>41</v>
      </c>
      <c r="D42" s="74">
        <v>0.3429</v>
      </c>
      <c r="E42" s="69">
        <v>0.46</v>
      </c>
      <c r="F42" s="69">
        <v>0.46</v>
      </c>
      <c r="G42" s="34">
        <v>0.2682</v>
      </c>
      <c r="H42" s="34" t="s">
        <v>21</v>
      </c>
      <c r="I42" s="34" t="s">
        <v>21</v>
      </c>
      <c r="J42" s="92"/>
      <c r="K42" s="55"/>
      <c r="L42" s="55" t="s">
        <v>21</v>
      </c>
      <c r="M42" s="34" t="s">
        <v>21</v>
      </c>
      <c r="N42" s="102" t="s">
        <v>21</v>
      </c>
      <c r="O42" s="93" t="s">
        <v>21</v>
      </c>
    </row>
    <row r="43" ht="35" customHeight="1" spans="1:15">
      <c r="A43" s="28">
        <v>31</v>
      </c>
      <c r="B43" s="29" t="s">
        <v>75</v>
      </c>
      <c r="C43" s="23" t="s">
        <v>41</v>
      </c>
      <c r="D43" s="74">
        <v>0.9953</v>
      </c>
      <c r="E43" s="69">
        <v>0.96</v>
      </c>
      <c r="F43" s="69">
        <v>0.96</v>
      </c>
      <c r="G43" s="34">
        <v>1</v>
      </c>
      <c r="H43" s="34" t="s">
        <v>21</v>
      </c>
      <c r="I43" s="34" t="s">
        <v>21</v>
      </c>
      <c r="J43" s="34" t="s">
        <v>21</v>
      </c>
      <c r="K43" s="34" t="s">
        <v>21</v>
      </c>
      <c r="L43" s="34" t="s">
        <v>21</v>
      </c>
      <c r="M43" s="34">
        <v>0.9986</v>
      </c>
      <c r="N43" s="84">
        <f>G43-M43</f>
        <v>0.00139999999999996</v>
      </c>
      <c r="O43" s="93">
        <f>N43/M43</f>
        <v>0.00140196274784694</v>
      </c>
    </row>
    <row r="44" ht="38" customHeight="1" spans="1:15">
      <c r="A44" s="75" t="s">
        <v>76</v>
      </c>
      <c r="B44" s="76" t="s">
        <v>77</v>
      </c>
      <c r="C44" s="76"/>
      <c r="D44" s="76"/>
      <c r="E44" s="76"/>
      <c r="F44" s="76"/>
      <c r="G44" s="77"/>
      <c r="H44" s="77"/>
      <c r="I44" s="77"/>
      <c r="J44" s="77"/>
      <c r="K44" s="77"/>
      <c r="L44" s="77"/>
      <c r="M44" s="77"/>
      <c r="N44" s="107"/>
      <c r="O44" s="108"/>
    </row>
    <row r="45" ht="22" customHeight="1" spans="2:15">
      <c r="B45" s="76"/>
      <c r="C45" s="76"/>
      <c r="D45" s="77"/>
      <c r="E45" s="76"/>
      <c r="F45" s="77"/>
      <c r="G45" s="77"/>
      <c r="H45" s="77"/>
      <c r="I45" s="77"/>
      <c r="J45" s="77"/>
      <c r="K45" s="77"/>
      <c r="L45" s="77"/>
      <c r="M45" s="77"/>
      <c r="N45" s="107"/>
      <c r="O45" s="108"/>
    </row>
  </sheetData>
  <mergeCells count="15">
    <mergeCell ref="A1:O1"/>
    <mergeCell ref="M3:O3"/>
    <mergeCell ref="B44:O44"/>
    <mergeCell ref="B45:O45"/>
    <mergeCell ref="A3:A4"/>
    <mergeCell ref="B3:B4"/>
    <mergeCell ref="C3:C4"/>
    <mergeCell ref="D3:D4"/>
    <mergeCell ref="E3:E4"/>
    <mergeCell ref="F3:F4"/>
    <mergeCell ref="G3:G4"/>
    <mergeCell ref="H3:H4"/>
    <mergeCell ref="I3:I4"/>
    <mergeCell ref="K12:K13"/>
    <mergeCell ref="L3:L4"/>
  </mergeCells>
  <printOptions horizontalCentered="1" verticalCentered="1"/>
  <pageMargins left="0.275" right="0.354166666666667" top="0.196850393700787" bottom="0.196850393700787" header="0.31496062992126" footer="0.31496062992126"/>
  <pageSetup paperSize="9" scale="40" fitToWidth="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汇总表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2022-11-28T09:02:00Z</dcterms:created>
  <dcterms:modified xsi:type="dcterms:W3CDTF">2022-11-28T09:04:51Z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2052-11.1.0.9021</vt:lpwstr>
  </property>
</Properties>
</file>